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765" windowWidth="11805" windowHeight="5745"/>
  </bookViews>
  <sheets>
    <sheet name="Доходы" sheetId="14" r:id="rId1"/>
  </sheets>
  <definedNames>
    <definedName name="_col1">#REF!</definedName>
    <definedName name="_col10">#REF!</definedName>
    <definedName name="_col11">#REF!</definedName>
    <definedName name="_col12">#REF!</definedName>
    <definedName name="_col13">#REF!</definedName>
    <definedName name="_col14">#REF!</definedName>
    <definedName name="_col15">#REF!</definedName>
    <definedName name="_col16">#REF!</definedName>
    <definedName name="_col17">#REF!</definedName>
    <definedName name="_col18">#REF!</definedName>
    <definedName name="_col19">#REF!</definedName>
    <definedName name="_col2">#REF!</definedName>
    <definedName name="_col20">#REF!</definedName>
    <definedName name="_col21">#REF!</definedName>
    <definedName name="_col22">#REF!</definedName>
    <definedName name="_col23">#REF!</definedName>
    <definedName name="_col24">#REF!</definedName>
    <definedName name="_col25">#REF!</definedName>
    <definedName name="_col26">#REF!</definedName>
    <definedName name="_col27">#REF!</definedName>
    <definedName name="_col28">#REF!</definedName>
    <definedName name="_col29">#REF!</definedName>
    <definedName name="_col3">#REF!</definedName>
    <definedName name="_col4">#REF!</definedName>
    <definedName name="_col5">#REF!</definedName>
    <definedName name="_col6">#REF!</definedName>
    <definedName name="_col7">#REF!</definedName>
    <definedName name="_col8">#REF!</definedName>
    <definedName name="_col9">#REF!</definedName>
    <definedName name="_End1">#REF!</definedName>
    <definedName name="_End10">#REF!</definedName>
    <definedName name="_End2">#REF!</definedName>
    <definedName name="_End3">#REF!</definedName>
    <definedName name="_End4">#REF!</definedName>
    <definedName name="_End5">#REF!</definedName>
    <definedName name="_End6">#REF!</definedName>
    <definedName name="_End7">#REF!</definedName>
    <definedName name="_End8">#REF!</definedName>
    <definedName name="_End9">#REF!</definedName>
    <definedName name="BUDG_NAME">#REF!</definedName>
    <definedName name="calc_order">#REF!</definedName>
    <definedName name="checked">#REF!</definedName>
    <definedName name="CHIEF">#REF!</definedName>
    <definedName name="CHIEF_DIV">#REF!</definedName>
    <definedName name="CHIEF_F_OUR">#REF!</definedName>
    <definedName name="CHIEF_FIN">#REF!</definedName>
    <definedName name="chief_OUR">#REF!</definedName>
    <definedName name="CHIEF_POST">#REF!</definedName>
    <definedName name="CHIEF_POST_OUR">#REF!</definedName>
    <definedName name="code">#REF!</definedName>
    <definedName name="CurentGroup">#REF!</definedName>
    <definedName name="CURR_USER">#REF!</definedName>
    <definedName name="CurRow">#REF!</definedName>
    <definedName name="cYear1">#REF!</definedName>
    <definedName name="Data">#REF!</definedName>
    <definedName name="DataFields">#REF!</definedName>
    <definedName name="date_BEG">#REF!</definedName>
    <definedName name="date_END">#REF!</definedName>
    <definedName name="del">#REF!</definedName>
    <definedName name="DEP_FULL_NAME">#REF!</definedName>
    <definedName name="dep_name1">#REF!</definedName>
    <definedName name="doc_date">#REF!</definedName>
    <definedName name="doc_num">#REF!</definedName>
    <definedName name="doc_quarter">#REF!</definedName>
    <definedName name="EndRow">#REF!</definedName>
    <definedName name="GLBUH">#REF!</definedName>
    <definedName name="GLBUH_F_OUR">#REF!</definedName>
    <definedName name="GLBUH_OUR">#REF!</definedName>
    <definedName name="GLBUH_POST_OUR">#REF!</definedName>
    <definedName name="GroupOrder">#REF!</definedName>
    <definedName name="HEAD">#REF!</definedName>
    <definedName name="KADR_OUR">#REF!</definedName>
    <definedName name="KASSIR_OUR">#REF!</definedName>
    <definedName name="KASSIR_POST_OUR">#REF!</definedName>
    <definedName name="LAST_DOC_MODIFY">#REF!</definedName>
    <definedName name="link_row">#REF!</definedName>
    <definedName name="link_saved">#REF!</definedName>
    <definedName name="LONGNAME_OUR">#REF!</definedName>
    <definedName name="NASTR_PRN_DEP_NAME">#REF!</definedName>
    <definedName name="notNullCol">#REF!</definedName>
    <definedName name="OKATO">#REF!</definedName>
    <definedName name="OKATO2">#REF!</definedName>
    <definedName name="OKPO">#REF!</definedName>
    <definedName name="OKPO_OUR">#REF!</definedName>
    <definedName name="OKVED">#REF!</definedName>
    <definedName name="OKVED1">#REF!</definedName>
    <definedName name="orders">#REF!</definedName>
    <definedName name="ORGNAME_OUR">#REF!</definedName>
    <definedName name="OUR_ADR">#REF!</definedName>
    <definedName name="PERIOD_WORK">#REF!</definedName>
    <definedName name="PPP_CODE">#REF!</definedName>
    <definedName name="PPP_CODE1">#REF!</definedName>
    <definedName name="PPP_NAME">#REF!</definedName>
    <definedName name="print_null">#REF!</definedName>
    <definedName name="REGION">#REF!</definedName>
    <definedName name="REGION_OUR">#REF!</definedName>
    <definedName name="REM_DATE_TYPE">#REF!</definedName>
    <definedName name="REM_MONTH">#REF!</definedName>
    <definedName name="REM_SONO">#REF!</definedName>
    <definedName name="REM_YEAR">#REF!</definedName>
    <definedName name="REPLACE_ZERO">#REF!</definedName>
    <definedName name="SONO">#REF!</definedName>
    <definedName name="SONO_OUR">#REF!</definedName>
    <definedName name="SONO2">#REF!</definedName>
    <definedName name="Start1">#REF!</definedName>
    <definedName name="Start10">#REF!</definedName>
    <definedName name="Start2">#REF!</definedName>
    <definedName name="Start3">#REF!</definedName>
    <definedName name="Start4">#REF!</definedName>
    <definedName name="Start5">#REF!</definedName>
    <definedName name="Start6">#REF!</definedName>
    <definedName name="Start7">#REF!</definedName>
    <definedName name="Start8">#REF!</definedName>
    <definedName name="Start9">#REF!</definedName>
    <definedName name="StartData">#REF!</definedName>
    <definedName name="StartRow">#REF!</definedName>
    <definedName name="TOWN">#REF!</definedName>
    <definedName name="upd">#REF!</definedName>
    <definedName name="USER_PHONE">#REF!</definedName>
    <definedName name="USER_POST">#REF!</definedName>
    <definedName name="USER_SUBDIV">#REF!</definedName>
    <definedName name="VED">#REF!</definedName>
    <definedName name="VED_NAME">#REF!</definedName>
    <definedName name="_xlnm.Print_Titles" localSheetId="0">Доходы!$20:$22</definedName>
    <definedName name="_xlnm.Print_Area" localSheetId="0">Доходы!$A$1:$E$119</definedName>
  </definedNames>
  <calcPr calcId="162913"/>
</workbook>
</file>

<file path=xl/calcChain.xml><?xml version="1.0" encoding="utf-8"?>
<calcChain xmlns="http://schemas.openxmlformats.org/spreadsheetml/2006/main">
  <c r="C109" i="14" l="1"/>
  <c r="C110" i="14"/>
  <c r="C102" i="14" l="1"/>
  <c r="C105" i="14" l="1"/>
  <c r="C114" i="14"/>
  <c r="C116" i="14"/>
  <c r="C117" i="14"/>
  <c r="C112" i="14"/>
  <c r="C107" i="14"/>
  <c r="C106" i="14"/>
  <c r="C96" i="14"/>
  <c r="C88" i="14"/>
  <c r="C63" i="14"/>
  <c r="C60" i="14" s="1"/>
  <c r="C59" i="14" s="1"/>
  <c r="C57" i="14"/>
  <c r="C43" i="14"/>
  <c r="C100" i="14"/>
  <c r="C98" i="14"/>
  <c r="C94" i="14"/>
  <c r="C92" i="14"/>
  <c r="C90" i="14"/>
  <c r="C86" i="14"/>
  <c r="C83" i="14"/>
  <c r="C81" i="14"/>
  <c r="C79" i="14"/>
  <c r="C77" i="14"/>
  <c r="C72" i="14"/>
  <c r="C71" i="14" s="1"/>
  <c r="C70" i="14" s="1"/>
  <c r="C68" i="14"/>
  <c r="C67" i="14" s="1"/>
  <c r="C66" i="14" s="1"/>
  <c r="C55" i="14"/>
  <c r="C51" i="14"/>
  <c r="C50" i="14" s="1"/>
  <c r="C47" i="14"/>
  <c r="C41" i="14"/>
  <c r="C38" i="14"/>
  <c r="C34" i="14"/>
  <c r="C76" i="14" l="1"/>
  <c r="C75" i="14" s="1"/>
  <c r="C104" i="14"/>
  <c r="C54" i="14"/>
  <c r="C46" i="14"/>
  <c r="C40" i="14"/>
  <c r="C45" i="14" l="1"/>
  <c r="C25" i="14" l="1"/>
  <c r="C24" i="14" s="1"/>
  <c r="C36" i="14" l="1"/>
  <c r="C33" i="14" s="1"/>
  <c r="C23" i="14" s="1"/>
  <c r="C119" i="14" s="1"/>
</calcChain>
</file>

<file path=xl/sharedStrings.xml><?xml version="1.0" encoding="utf-8"?>
<sst xmlns="http://schemas.openxmlformats.org/spreadsheetml/2006/main" count="214" uniqueCount="207">
  <si>
    <t xml:space="preserve">  БЕЗВОЗМЕЗДНЫЕ ПОСТУПЛЕНИЯ</t>
  </si>
  <si>
    <t xml:space="preserve">  БЕЗВОЗМЕЗДНЫЕ ПОСТУПЛЕНИЯ ОТ ДРУГИХ БЮДЖЕТОВ БЮДЖЕТНОЙ СИСТЕМЫ РОССИЙСКОЙ ФЕДЕРАЦИИ</t>
  </si>
  <si>
    <t>Код бюджетной классификации Российской Федерации</t>
  </si>
  <si>
    <t>Наименование дохода</t>
  </si>
  <si>
    <t>В С Е Г О:</t>
  </si>
  <si>
    <t>Приложение 1</t>
  </si>
  <si>
    <t>Иные межбюджетные трансферты</t>
  </si>
  <si>
    <t>к решению Карачевского районного</t>
  </si>
  <si>
    <t>рублей</t>
  </si>
  <si>
    <t>Совета народных депутатов</t>
  </si>
  <si>
    <t>2000000000 0000 000</t>
  </si>
  <si>
    <t>2020000000 0000 000</t>
  </si>
  <si>
    <t>2 02 40000 00 0000 150</t>
  </si>
  <si>
    <t>"О бюджете  Карачевского муниципального района</t>
  </si>
  <si>
    <t xml:space="preserve">"О внесении изменений в решение </t>
  </si>
  <si>
    <t>2024 год</t>
  </si>
  <si>
    <t>2025 год</t>
  </si>
  <si>
    <t>2026 год</t>
  </si>
  <si>
    <t xml:space="preserve">Брянской области на 2024 год и на </t>
  </si>
  <si>
    <t>плановый период 2025 и 2026 годов"</t>
  </si>
  <si>
    <t xml:space="preserve"> и на плановый период 2025 и 2026 годов</t>
  </si>
  <si>
    <t>Изменение доходов бюджета Карачевского муниципального  района Брянской области на 2024 год</t>
  </si>
  <si>
    <t>1 00 00000 00 0000 000</t>
  </si>
  <si>
    <t xml:space="preserve">  НАЛОГОВЫЕ И НЕНАЛОГОВЫЕ ДОХОДЫ</t>
  </si>
  <si>
    <t xml:space="preserve"> 1050000000 0000 000</t>
  </si>
  <si>
    <t xml:space="preserve">  НАЛОГИ НА СОВОКУПНЫЙ ДОХОД</t>
  </si>
  <si>
    <t>1050300001 0000 110</t>
  </si>
  <si>
    <t xml:space="preserve">  Единый сельскохозяйственный налог</t>
  </si>
  <si>
    <t xml:space="preserve"> 1050301001 0000 110</t>
  </si>
  <si>
    <t>1120000000 0000 000</t>
  </si>
  <si>
    <t xml:space="preserve">  ПЛАТЕЖИ ПРИ ПОЛЬЗОВАНИИ ПРИРОДНЫМИ РЕСУРСАМИ</t>
  </si>
  <si>
    <t xml:space="preserve"> 1120100001 0000 120</t>
  </si>
  <si>
    <t xml:space="preserve">  Плата за негативное воздействие на окружающую среду</t>
  </si>
  <si>
    <t>1120107001 0000 120</t>
  </si>
  <si>
    <t>Плата за выбросы загрязняющих веществ, образующихся при сжигании на факельных установках и (или) рассеивании попутного нефтяного газа</t>
  </si>
  <si>
    <t>1140000000 0000 000</t>
  </si>
  <si>
    <t xml:space="preserve">  ДОХОДЫ ОТ ПРОДАЖИ МАТЕРИАЛЬНЫХ И НЕМАТЕРИАЛЬНЫХ АКТИВОВ</t>
  </si>
  <si>
    <t xml:space="preserve"> 1140600000 0000 430</t>
  </si>
  <si>
    <t xml:space="preserve">  Доходы от продажи земельных участков, находящихся в государственной и муниципальной собственности </t>
  </si>
  <si>
    <t>1140601000 0000 430</t>
  </si>
  <si>
    <t xml:space="preserve">  Доходы от продажи земельных участков, государственная собственность на которые не разграничена</t>
  </si>
  <si>
    <t xml:space="preserve"> 1140601305 0000 430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</si>
  <si>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</si>
  <si>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</si>
  <si>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</si>
  <si>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</si>
  <si>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 xml:space="preserve">  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</si>
  <si>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</si>
  <si>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</si>
  <si>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1 16 01080 01 0000 140</t>
  </si>
  <si>
    <t>1 16 01083 01 0000 140</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</si>
  <si>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</si>
  <si>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</si>
  <si>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</si>
  <si>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</si>
  <si>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2021000000 0000 150</t>
  </si>
  <si>
    <t xml:space="preserve">  Дотации бюджетам бюджетной системы Российской Федерации </t>
  </si>
  <si>
    <t>2022000000 0000 150</t>
  </si>
  <si>
    <t>Субсидии бюджетам бюджетной системы Российской Федерации (межбюджетные субсидии)</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</si>
  <si>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</si>
  <si>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</si>
  <si>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</si>
  <si>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</si>
  <si>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</si>
  <si>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</si>
  <si>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</si>
  <si>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</si>
  <si>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 xml:space="preserve"> 2 02 29999 00 0000 150</t>
  </si>
  <si>
    <t xml:space="preserve"> Прочие субсидии</t>
  </si>
  <si>
    <t xml:space="preserve"> 2 02 29999 05 0000 150</t>
  </si>
  <si>
    <t xml:space="preserve"> Прочие субсидии бюджетам муниципальных районов</t>
  </si>
  <si>
    <t>Приложение 1.5</t>
  </si>
  <si>
    <t>1010000000 0000 000</t>
  </si>
  <si>
    <t xml:space="preserve">  НАЛОГИ НА ПРИБЫЛЬ, ДОХОДЫ</t>
  </si>
  <si>
    <t>1010200001 0000 110</t>
  </si>
  <si>
    <t xml:space="preserve">  Налог на доходы физических лиц</t>
  </si>
  <si>
    <t>1010201001 0000 110</t>
  </si>
  <si>
    <t xml:space="preserve"> 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</si>
  <si>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</si>
  <si>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1010203001 0000 110</t>
  </si>
  <si>
    <t>1010214001 0000 110</t>
  </si>
  <si>
    <t>1010213001 0000 110</t>
  </si>
  <si>
    <t>1010208001 0000 110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</si>
  <si>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</si>
  <si>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</si>
  <si>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</si>
  <si>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</si>
  <si>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</si>
  <si>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</si>
  <si>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</si>
  <si>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1050200002 0000 110</t>
  </si>
  <si>
    <t xml:space="preserve">  Единый налог на вмененный доход для отдельных видов деятельности</t>
  </si>
  <si>
    <t xml:space="preserve"> 1050201002 0000 110</t>
  </si>
  <si>
    <t xml:space="preserve"> 1050400002 0000 110</t>
  </si>
  <si>
    <t xml:space="preserve">  Налог, взимаемый в связи с применением патентной системы налогообложения</t>
  </si>
  <si>
    <t xml:space="preserve"> 1050402002 0000 110</t>
  </si>
  <si>
    <t>Налог, взимаемый в связи с применением патентной системы налогообложения, зачисляемый в бюджеты муниципальных районов</t>
  </si>
  <si>
    <t>1080000000 0000 000</t>
  </si>
  <si>
    <t xml:space="preserve">  ГОСУДАРСТВЕННАЯ ПОШЛИНА</t>
  </si>
  <si>
    <t xml:space="preserve"> 1080300001 0000 110</t>
  </si>
  <si>
    <t>Государственная пошлина по делам, рассматриваемым в судах общей юрисдикции, мировыми судьями</t>
  </si>
  <si>
    <t>1080301001 0000 110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</si>
  <si>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</si>
  <si>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1080700001 0000 110</t>
  </si>
  <si>
    <t>Государственная пошлина за государственную регистрацию, а также за совершение прочих юридически значимых действий</t>
  </si>
  <si>
    <t>1080715001 0000 110</t>
  </si>
  <si>
    <t>Государственная пошлина за выдачу разрешения на установку рекламной конструкции</t>
  </si>
  <si>
    <t>1110000000 0000 000</t>
  </si>
  <si>
    <t xml:space="preserve">  ДОХОДЫ ОТ ИСПОЛЬЗОВАНИЯ ИМУЩЕСТВА, НАХОДЯЩЕГОСЯ В ГОСУДАРСТВЕННОЙ И МУНИЦИПАЛЬНОЙ СОБСТВЕННОСТИ</t>
  </si>
  <si>
    <t xml:space="preserve"> 1110500000 0000 120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</si>
  <si>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</si>
  <si>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</si>
  <si>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</si>
  <si>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</si>
  <si>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1110501313 0000 120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</si>
  <si>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</si>
  <si>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1110530000 0000 120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</si>
  <si>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</si>
  <si>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1110531000 0000 120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</si>
  <si>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</si>
  <si>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1110531305 0000 120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</si>
  <si>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</si>
  <si>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1110531313 0000 120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</si>
  <si>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</si>
  <si>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1110900000 0000 120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</si>
  <si>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</si>
  <si>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1110904000 0000 120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</si>
  <si>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</si>
  <si>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1110904505 0000 120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</si>
  <si>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</si>
  <si>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1110908000 0000 120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</si>
  <si>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</si>
  <si>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1110908005 0000 120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</si>
  <si>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</si>
  <si>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1120101001 0000 120</t>
  </si>
  <si>
    <t xml:space="preserve">  Плата за выбросы загрязняющих веществ в атмосферный воздух стационарными объектами</t>
  </si>
  <si>
    <t xml:space="preserve"> 1120103001 0000 120</t>
  </si>
  <si>
    <t xml:space="preserve">  Плата за сбросы загрязняющих веществ в водные объекты</t>
  </si>
  <si>
    <t xml:space="preserve"> 1120104001 0000 120</t>
  </si>
  <si>
    <t xml:space="preserve">  Плата за размещение отходов производства и потребления</t>
  </si>
  <si>
    <t>1120104101 0000 120</t>
  </si>
  <si>
    <t xml:space="preserve">  Плата за размещение отходов производства</t>
  </si>
  <si>
    <t>1130000000 0000 000</t>
  </si>
  <si>
    <t xml:space="preserve">  ДОХОДЫ ОТ ОКАЗАНИЯ ПЛАТНЫХ УСЛУГ И КОМПЕНСАЦИИ ЗАТРАТ ГОСУДАРСТВА</t>
  </si>
  <si>
    <t xml:space="preserve"> 1130200000 0000 130</t>
  </si>
  <si>
    <t xml:space="preserve">  Доходы от компенсации затрат государства</t>
  </si>
  <si>
    <t>1130206000 0000 130</t>
  </si>
  <si>
    <t>Доходы, поступающие в порядке возмещения расходов, понесенных в связи с эксплуатацией имущества</t>
  </si>
  <si>
    <t>1130206505 0000 130</t>
  </si>
  <si>
    <t>Доходы, поступающие в порядке возмещения расходов, понесенных в связи с эксплуатацией имущества муниципальных районов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</si>
  <si>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</si>
  <si>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</si>
  <si>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</si>
  <si>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</si>
  <si>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</si>
  <si>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</si>
  <si>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</si>
  <si>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</si>
  <si>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</si>
  <si>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</si>
  <si>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</si>
  <si>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</si>
  <si>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</si>
  <si>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1 16 01084 01 0000 140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</si>
  <si>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</si>
  <si>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</si>
  <si>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</si>
  <si>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</si>
  <si>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</si>
  <si>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</si>
  <si>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</si>
  <si>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</si>
  <si>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</si>
  <si>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</si>
  <si>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</si>
  <si>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</si>
  <si>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</si>
  <si>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</si>
  <si>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</si>
  <si>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</si>
  <si>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</si>
  <si>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</si>
  <si>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</si>
  <si>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</si>
  <si>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</si>
  <si>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</si>
  <si>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</si>
  <si>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</si>
  <si>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</si>
  <si>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1 16 10060 00 0000 140</t>
  </si>
  <si>
    <t>Платежи в целях возмещения убытков, причиненных уклонением от заключения муниципального контракта</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</si>
  <si>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</si>
  <si>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</si>
  <si>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Прочие дотации</t>
  </si>
  <si>
    <t>Прочие дотации бюджетам муниципальных районов</t>
  </si>
  <si>
    <t>2021999900 0000 150</t>
  </si>
  <si>
    <t>2021999905 0000 150</t>
  </si>
  <si>
    <t>1 16 11000 01 0000 140</t>
  </si>
  <si>
    <t>Платежи, уплачиваемые в целях возмещения вреда</t>
  </si>
  <si>
    <t>1 16 11050 01 0000 140</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</si>
  <si>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</si>
  <si>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</si>
  <si>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</si>
  <si>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</si>
  <si>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</si>
  <si>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</si>
  <si>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1110501305 0000 120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</si>
</sst>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yr"/>
      <charset val="204"/>
    </font>
    <font>
      <b/>
      <sz val="14"/>
      <name val="Times New Roman"/>
      <family val="1"/>
      <charset val="204"/>
    </font>
    <font>
      <sz val="14"/>
      <name val="Times New Roman"/>
      <family val="1"/>
      <charset val="204"/>
    </font>
    <font>
      <sz val="12"/>
      <name val="Times New Roman"/>
      <family val="1"/>
      <charset val="204"/>
    </font>
    <font>
      <sz val="14"/>
      <color theme="1"/>
      <name val="Times New Roman"/>
      <family val="1"/>
      <charset val="204"/>
    </font>
    <font>
      <sz val="10"/>
      <color theme="1"/>
      <name val="Arial Cyr"/>
      <charset val="204"/>
    </font>
    <font>
      <sz val="12.5"/>
      <name val="Times New Roman"/>
      <family val="1"/>
      <charset val="204"/>
    </font>
    <font>
      <sz val="12.5"/>
      <name val="Arial Cyr"/>
      <charset val="204"/>
    </font>
    <font>
      <sz val="12"/>
      <color theme="1"/>
      <name val="Times New Roman"/>
      <family val="1"/>
      <charset val="204"/>
    </font>
    <font>
      <b/>
      <sz val="12"/>
      <name val="Times New Roman"/>
      <family val="1"/>
      <charset val="204"/>
    </font>
    <font>
      <b/>
      <sz val="12"/>
      <color theme="1"/>
      <name val="Times New Roman"/>
      <family val="1"/>
      <charset val="204"/>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0" fillId="0" borderId="0" xfId="0" applyFill="1"/>
    <xf numFmtId="0" fontId="2" fillId="0" borderId="0" xfId="0" applyFont="1" applyFill="1"/>
    <xf numFmtId="0" fontId="2" fillId="0" borderId="0" xfId="0" applyFont="1" applyFill="1" applyAlignment="1">
      <alignment horizontal="center" vertical="top"/>
    </xf>
    <xf numFmtId="0" fontId="2" fillId="0" borderId="0" xfId="0" applyFont="1" applyFill="1" applyAlignment="1">
      <alignment horizontal="right"/>
    </xf>
    <xf numFmtId="0" fontId="2" fillId="0" borderId="0" xfId="0" applyFont="1" applyFill="1" applyAlignment="1">
      <alignment horizontal="left"/>
    </xf>
    <xf numFmtId="49" fontId="2" fillId="0" borderId="0" xfId="0" applyNumberFormat="1" applyFont="1" applyFill="1"/>
    <xf numFmtId="0" fontId="2" fillId="0" borderId="1" xfId="0" applyFont="1" applyFill="1" applyBorder="1" applyAlignment="1"/>
    <xf numFmtId="0" fontId="2" fillId="0" borderId="0" xfId="0" applyFont="1" applyFill="1" applyAlignment="1">
      <alignment horizontal="center"/>
    </xf>
    <xf numFmtId="0" fontId="2" fillId="0" borderId="0" xfId="0" applyFont="1" applyFill="1" applyBorder="1" applyAlignment="1"/>
    <xf numFmtId="49" fontId="2" fillId="0" borderId="0" xfId="0" applyNumberFormat="1" applyFont="1" applyFill="1" applyBorder="1"/>
    <xf numFmtId="0" fontId="2" fillId="0" borderId="0" xfId="0" applyFont="1" applyFill="1" applyAlignment="1">
      <alignment vertical="top"/>
    </xf>
    <xf numFmtId="0" fontId="2" fillId="0" borderId="0" xfId="0" applyFont="1" applyFill="1" applyAlignment="1"/>
    <xf numFmtId="0" fontId="1" fillId="0" borderId="0" xfId="0" applyFont="1" applyFill="1" applyAlignment="1">
      <alignment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xf numFmtId="0" fontId="5" fillId="0" borderId="0" xfId="0" applyFont="1" applyFill="1"/>
    <xf numFmtId="0" fontId="2" fillId="0" borderId="0" xfId="0" applyFont="1" applyFill="1" applyAlignment="1">
      <alignment horizontal="left" vertical="top"/>
    </xf>
    <xf numFmtId="0" fontId="6" fillId="0" borderId="0" xfId="0" applyFont="1" applyFill="1"/>
    <xf numFmtId="0" fontId="7" fillId="0" borderId="0" xfId="0" applyFont="1" applyFill="1"/>
    <xf numFmtId="0" fontId="6" fillId="0" borderId="0" xfId="0" applyFont="1" applyFill="1" applyAlignment="1">
      <alignment horizontal="left" vertical="top"/>
    </xf>
    <xf numFmtId="0" fontId="8" fillId="0" borderId="6" xfId="0" applyFont="1" applyFill="1" applyBorder="1" applyAlignment="1">
      <alignment horizontal="justify" vertical="top" wrapText="1"/>
    </xf>
    <xf numFmtId="0" fontId="3" fillId="0" borderId="6" xfId="0" applyFont="1" applyFill="1" applyBorder="1" applyAlignment="1">
      <alignment horizontal="justify" vertical="top" wrapText="1"/>
    </xf>
    <xf numFmtId="49" fontId="9" fillId="0" borderId="6" xfId="0" applyNumberFormat="1" applyFont="1" applyFill="1" applyBorder="1" applyAlignment="1">
      <alignment horizontal="center" vertical="top" wrapText="1" shrinkToFit="1"/>
    </xf>
    <xf numFmtId="0" fontId="9" fillId="0" borderId="6" xfId="0" applyFont="1" applyFill="1" applyBorder="1" applyAlignment="1">
      <alignment vertical="top" wrapText="1"/>
    </xf>
    <xf numFmtId="4" fontId="9" fillId="0" borderId="3" xfId="0" applyNumberFormat="1" applyFont="1" applyFill="1" applyBorder="1" applyAlignment="1">
      <alignment horizontal="center" vertical="top" wrapText="1" shrinkToFit="1"/>
    </xf>
    <xf numFmtId="4" fontId="3" fillId="0" borderId="3" xfId="0" applyNumberFormat="1" applyFont="1" applyFill="1" applyBorder="1" applyAlignment="1">
      <alignment horizontal="center" vertical="top" wrapText="1" shrinkToFit="1"/>
    </xf>
    <xf numFmtId="49" fontId="3" fillId="0" borderId="6" xfId="0" applyNumberFormat="1" applyFont="1" applyBorder="1" applyAlignment="1">
      <alignment horizontal="center" vertical="top" wrapText="1"/>
    </xf>
    <xf numFmtId="4" fontId="3" fillId="0" borderId="3" xfId="0" applyNumberFormat="1" applyFont="1" applyFill="1" applyBorder="1" applyAlignment="1">
      <alignment horizontal="center" vertical="top"/>
    </xf>
    <xf numFmtId="49" fontId="8" fillId="0" borderId="6" xfId="0" applyNumberFormat="1" applyFont="1" applyFill="1" applyBorder="1" applyAlignment="1">
      <alignment horizontal="center" vertical="top" wrapText="1"/>
    </xf>
    <xf numFmtId="0" fontId="10" fillId="0" borderId="6" xfId="0" applyNumberFormat="1" applyFont="1" applyFill="1" applyBorder="1" applyAlignment="1"/>
    <xf numFmtId="4" fontId="10" fillId="0" borderId="3" xfId="0" applyNumberFormat="1"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3" fillId="0" borderId="6" xfId="0" applyNumberFormat="1" applyFont="1" applyFill="1" applyBorder="1" applyAlignment="1">
      <alignment horizontal="center" vertical="top" wrapText="1" shrinkToFit="1"/>
    </xf>
    <xf numFmtId="0" fontId="3" fillId="0" borderId="6" xfId="0" applyFont="1" applyFill="1" applyBorder="1" applyAlignment="1">
      <alignment vertical="top" wrapText="1"/>
    </xf>
    <xf numFmtId="49" fontId="3" fillId="0" borderId="6" xfId="0" applyNumberFormat="1" applyFont="1" applyFill="1" applyBorder="1" applyAlignment="1">
      <alignment horizontal="center" vertical="top"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top" wrapText="1" shrinkToFit="1"/>
    </xf>
    <xf numFmtId="4" fontId="3" fillId="0" borderId="6" xfId="0" applyNumberFormat="1" applyFont="1" applyFill="1" applyBorder="1" applyAlignment="1">
      <alignment horizontal="center" vertical="top"/>
    </xf>
    <xf numFmtId="0" fontId="3" fillId="0" borderId="6" xfId="0" applyFont="1" applyBorder="1" applyAlignment="1">
      <alignment horizontal="justify" vertical="top" wrapText="1"/>
    </xf>
    <xf numFmtId="0" fontId="3" fillId="0" borderId="6" xfId="0" applyFont="1" applyBorder="1" applyAlignment="1">
      <alignment horizontal="justify" wrapText="1"/>
    </xf>
    <xf numFmtId="49" fontId="3" fillId="0" borderId="2" xfId="0" applyNumberFormat="1" applyFont="1" applyFill="1" applyBorder="1" applyAlignment="1">
      <alignment horizontal="center" vertical="top" wrapText="1" shrinkToFit="1"/>
    </xf>
    <xf numFmtId="0" fontId="3" fillId="0" borderId="2" xfId="0" applyFont="1" applyFill="1" applyBorder="1" applyAlignment="1">
      <alignment horizontal="justify" vertical="top"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0" xfId="0" applyFont="1" applyFill="1" applyAlignment="1">
      <alignment horizontal="center"/>
    </xf>
    <xf numFmtId="0" fontId="6" fillId="0" borderId="0" xfId="0" applyFont="1" applyFill="1" applyAlignment="1">
      <alignment horizontal="left" vertical="top" wrapText="1"/>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0" xfId="0" applyFont="1" applyFill="1" applyAlignment="1">
      <alignment horizontal="left" vertical="top" wrapText="1"/>
    </xf>
    <xf numFmtId="0" fontId="2" fillId="0" borderId="0" xfId="0" applyFont="1" applyFill="1" applyAlignment="1">
      <alignment horizontal="right" vertical="top"/>
    </xf>
    <xf numFmtId="0" fontId="0" fillId="0" borderId="0" xfId="0" applyAlignment="1">
      <alignment horizontal="right" vertical="top"/>
    </xf>
    <xf numFmtId="0" fontId="6" fillId="0" borderId="0" xfId="0" applyFont="1" applyFill="1" applyAlignment="1">
      <alignment horizontal="left" vertical="top"/>
    </xf>
    <xf numFmtId="0" fontId="7" fillId="0" borderId="0" xfId="0" applyFont="1" applyAlignment="1">
      <alignment horizontal="left" vertical="top"/>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G119"/>
  <sheetViews>
    <sheetView showGridLines="0" showZeros="0" tabSelected="1" view="pageBreakPreview" topLeftCell="A47" zoomScaleNormal="100" zoomScaleSheetLayoutView="100" workbookViewId="0">
      <selection activeCell="R49" sqref="R49"/>
    </sheetView>
  </sheetViews>
  <sheetFormatPr defaultRowHeight="18.75" x14ac:dyDescent="0.3"/>
  <cols>
    <col min="1" max="1" width="24.140625" style="5" customWidth="1"/>
    <col min="2" max="2" width="65.140625" style="12" customWidth="1"/>
    <col min="3" max="3" width="18" style="6" customWidth="1"/>
    <col min="4" max="4" width="16.85546875" style="6" customWidth="1"/>
    <col min="5" max="5" width="20.28515625" style="2" customWidth="1"/>
    <col min="6" max="6" width="10.28515625" style="2" bestFit="1" customWidth="1"/>
    <col min="7" max="16384" width="9.140625" style="1"/>
  </cols>
  <sheetData>
    <row r="1" spans="1:7" x14ac:dyDescent="0.3">
      <c r="C1" s="50" t="s">
        <v>5</v>
      </c>
      <c r="D1" s="50"/>
      <c r="E1" s="50"/>
      <c r="F1" s="19"/>
      <c r="G1" s="20"/>
    </row>
    <row r="2" spans="1:7" x14ac:dyDescent="0.3">
      <c r="C2" s="50" t="s">
        <v>7</v>
      </c>
      <c r="D2" s="50"/>
      <c r="E2" s="50"/>
      <c r="F2" s="19"/>
      <c r="G2" s="20"/>
    </row>
    <row r="3" spans="1:7" x14ac:dyDescent="0.3">
      <c r="C3" s="21" t="s">
        <v>9</v>
      </c>
      <c r="D3" s="21"/>
      <c r="E3" s="21"/>
      <c r="F3" s="19"/>
      <c r="G3" s="20"/>
    </row>
    <row r="4" spans="1:7" x14ac:dyDescent="0.3">
      <c r="C4" s="21" t="s">
        <v>14</v>
      </c>
      <c r="D4" s="21"/>
      <c r="E4" s="21"/>
      <c r="F4" s="19"/>
      <c r="G4" s="20"/>
    </row>
    <row r="5" spans="1:7" x14ac:dyDescent="0.3">
      <c r="C5" s="56" t="s">
        <v>13</v>
      </c>
      <c r="D5" s="57"/>
      <c r="E5" s="57"/>
      <c r="F5" s="57"/>
      <c r="G5" s="57"/>
    </row>
    <row r="6" spans="1:7" x14ac:dyDescent="0.3">
      <c r="C6" s="56" t="s">
        <v>18</v>
      </c>
      <c r="D6" s="56"/>
      <c r="E6" s="56"/>
      <c r="F6" s="56"/>
      <c r="G6" s="56"/>
    </row>
    <row r="7" spans="1:7" ht="16.5" customHeight="1" x14ac:dyDescent="0.3">
      <c r="C7" s="56" t="s">
        <v>19</v>
      </c>
      <c r="D7" s="56"/>
      <c r="E7" s="56"/>
      <c r="F7" s="21"/>
      <c r="G7" s="21"/>
    </row>
    <row r="8" spans="1:7" ht="0.75" customHeight="1" x14ac:dyDescent="0.3">
      <c r="C8" s="51"/>
      <c r="D8" s="51"/>
      <c r="E8" s="51"/>
    </row>
    <row r="9" spans="1:7" ht="6" customHeight="1" x14ac:dyDescent="0.3">
      <c r="C9" s="15"/>
      <c r="D9" s="15"/>
      <c r="E9" s="15"/>
    </row>
    <row r="10" spans="1:7" ht="18.75" customHeight="1" x14ac:dyDescent="0.3">
      <c r="A10" s="13"/>
      <c r="B10" s="13"/>
      <c r="C10" s="53" t="s">
        <v>71</v>
      </c>
      <c r="D10" s="53"/>
      <c r="E10" s="53"/>
    </row>
    <row r="11" spans="1:7" ht="18.75" customHeight="1" x14ac:dyDescent="0.3">
      <c r="A11" s="13"/>
      <c r="B11" s="13"/>
      <c r="C11" s="53" t="s">
        <v>7</v>
      </c>
      <c r="D11" s="53"/>
      <c r="E11" s="53"/>
      <c r="F11" s="53"/>
    </row>
    <row r="12" spans="1:7" ht="18.75" customHeight="1" x14ac:dyDescent="0.3">
      <c r="A12" s="3"/>
      <c r="B12" s="11"/>
      <c r="C12" s="14" t="s">
        <v>9</v>
      </c>
      <c r="D12" s="14"/>
      <c r="E12" s="14"/>
    </row>
    <row r="13" spans="1:7" ht="18.75" customHeight="1" x14ac:dyDescent="0.3">
      <c r="A13" s="54" t="s">
        <v>13</v>
      </c>
      <c r="B13" s="55"/>
      <c r="C13" s="55"/>
      <c r="D13" s="55"/>
      <c r="E13" s="55"/>
    </row>
    <row r="14" spans="1:7" ht="18.75" customHeight="1" x14ac:dyDescent="0.3">
      <c r="A14" s="12"/>
      <c r="C14" s="52" t="s">
        <v>18</v>
      </c>
      <c r="D14" s="52"/>
      <c r="E14" s="52"/>
    </row>
    <row r="15" spans="1:7" ht="18.75" customHeight="1" x14ac:dyDescent="0.3">
      <c r="A15" s="12"/>
      <c r="C15" s="18" t="s">
        <v>19</v>
      </c>
      <c r="D15" s="18"/>
      <c r="E15" s="18"/>
    </row>
    <row r="16" spans="1:7" ht="12.75" customHeight="1" x14ac:dyDescent="0.3">
      <c r="D16" s="4"/>
    </row>
    <row r="17" spans="1:5" ht="18.75" customHeight="1" x14ac:dyDescent="0.3">
      <c r="A17" s="49" t="s">
        <v>21</v>
      </c>
      <c r="B17" s="49"/>
      <c r="C17" s="49"/>
      <c r="D17" s="49"/>
      <c r="E17" s="49"/>
    </row>
    <row r="18" spans="1:5" ht="19.5" customHeight="1" x14ac:dyDescent="0.3">
      <c r="A18" s="49" t="s">
        <v>20</v>
      </c>
      <c r="B18" s="49"/>
      <c r="C18" s="49"/>
      <c r="D18" s="49"/>
      <c r="E18" s="49"/>
    </row>
    <row r="19" spans="1:5" ht="14.25" customHeight="1" x14ac:dyDescent="0.3">
      <c r="A19" s="7"/>
      <c r="B19" s="9"/>
      <c r="C19" s="10"/>
      <c r="D19" s="10"/>
      <c r="E19" s="8" t="s">
        <v>8</v>
      </c>
    </row>
    <row r="20" spans="1:5" ht="7.5" customHeight="1" x14ac:dyDescent="0.3">
      <c r="A20" s="45" t="s">
        <v>2</v>
      </c>
      <c r="B20" s="48" t="s">
        <v>3</v>
      </c>
      <c r="C20" s="45" t="s">
        <v>15</v>
      </c>
      <c r="D20" s="45" t="s">
        <v>16</v>
      </c>
      <c r="E20" s="48" t="s">
        <v>17</v>
      </c>
    </row>
    <row r="21" spans="1:5" ht="13.5" hidden="1" customHeight="1" x14ac:dyDescent="0.3">
      <c r="A21" s="46"/>
      <c r="B21" s="48"/>
      <c r="C21" s="46"/>
      <c r="D21" s="46"/>
      <c r="E21" s="48"/>
    </row>
    <row r="22" spans="1:5" ht="48" customHeight="1" x14ac:dyDescent="0.3">
      <c r="A22" s="47"/>
      <c r="B22" s="48"/>
      <c r="C22" s="47"/>
      <c r="D22" s="47"/>
      <c r="E22" s="48"/>
    </row>
    <row r="23" spans="1:5" ht="16.5" customHeight="1" x14ac:dyDescent="0.3">
      <c r="A23" s="24" t="s">
        <v>22</v>
      </c>
      <c r="B23" s="25" t="s">
        <v>23</v>
      </c>
      <c r="C23" s="38">
        <f>C24+C33+C40+C45+C59+C66+C70+C75</f>
        <v>24809607</v>
      </c>
      <c r="D23" s="33"/>
      <c r="E23" s="34"/>
    </row>
    <row r="24" spans="1:5" ht="16.5" customHeight="1" x14ac:dyDescent="0.3">
      <c r="A24" s="35" t="s">
        <v>72</v>
      </c>
      <c r="B24" s="36" t="s">
        <v>73</v>
      </c>
      <c r="C24" s="38">
        <f>C25</f>
        <v>27880000</v>
      </c>
      <c r="D24" s="33"/>
      <c r="E24" s="34"/>
    </row>
    <row r="25" spans="1:5" ht="16.5" customHeight="1" x14ac:dyDescent="0.3">
      <c r="A25" s="35" t="s">
        <v>74</v>
      </c>
      <c r="B25" s="36" t="s">
        <v>75</v>
      </c>
      <c r="C25" s="38">
        <f>SUM(C26:C32)</f>
        <v>27880000</v>
      </c>
      <c r="D25" s="33"/>
      <c r="E25" s="34"/>
    </row>
    <row r="26" spans="1:5" ht="113.25" customHeight="1" x14ac:dyDescent="0.3">
      <c r="A26" s="35" t="s">
        <v>76</v>
      </c>
      <c r="B26" s="36" t="s">
        <v>85</v>
      </c>
      <c r="C26" s="38">
        <v>34800000</v>
      </c>
      <c r="D26" s="33"/>
      <c r="E26" s="34"/>
    </row>
    <row r="27" spans="1:5" ht="117" customHeight="1" x14ac:dyDescent="0.3">
      <c r="A27" s="35" t="s">
        <v>77</v>
      </c>
      <c r="B27" s="36" t="s">
        <v>78</v>
      </c>
      <c r="C27" s="38">
        <v>115000</v>
      </c>
      <c r="D27" s="33"/>
      <c r="E27" s="34"/>
    </row>
    <row r="28" spans="1:5" ht="98.25" customHeight="1" x14ac:dyDescent="0.3">
      <c r="A28" s="35" t="s">
        <v>79</v>
      </c>
      <c r="B28" s="36" t="s">
        <v>86</v>
      </c>
      <c r="C28" s="38">
        <v>545000</v>
      </c>
      <c r="D28" s="33"/>
      <c r="E28" s="34"/>
    </row>
    <row r="29" spans="1:5" ht="96" customHeight="1" x14ac:dyDescent="0.3">
      <c r="A29" s="35" t="s">
        <v>84</v>
      </c>
      <c r="B29" s="36" t="s">
        <v>83</v>
      </c>
      <c r="C29" s="38">
        <v>10000</v>
      </c>
      <c r="D29" s="33"/>
      <c r="E29" s="34"/>
    </row>
    <row r="30" spans="1:5" ht="158.25" customHeight="1" x14ac:dyDescent="0.3">
      <c r="A30" s="35" t="s">
        <v>82</v>
      </c>
      <c r="B30" s="36" t="s">
        <v>87</v>
      </c>
      <c r="C30" s="38">
        <v>-9500000</v>
      </c>
      <c r="D30" s="33"/>
      <c r="E30" s="34"/>
    </row>
    <row r="31" spans="1:5" ht="81" customHeight="1" x14ac:dyDescent="0.3">
      <c r="A31" s="35" t="s">
        <v>81</v>
      </c>
      <c r="B31" s="36" t="s">
        <v>88</v>
      </c>
      <c r="C31" s="38">
        <v>650000</v>
      </c>
      <c r="D31" s="33"/>
      <c r="E31" s="34"/>
    </row>
    <row r="32" spans="1:5" ht="86.25" customHeight="1" x14ac:dyDescent="0.3">
      <c r="A32" s="35" t="s">
        <v>80</v>
      </c>
      <c r="B32" s="36" t="s">
        <v>89</v>
      </c>
      <c r="C32" s="38">
        <v>1260000</v>
      </c>
      <c r="D32" s="33"/>
      <c r="E32" s="34"/>
    </row>
    <row r="33" spans="1:5" ht="16.5" customHeight="1" x14ac:dyDescent="0.3">
      <c r="A33" s="35" t="s">
        <v>24</v>
      </c>
      <c r="B33" s="36" t="s">
        <v>25</v>
      </c>
      <c r="C33" s="38">
        <f>C34+C36+C38</f>
        <v>34700</v>
      </c>
      <c r="D33" s="33"/>
      <c r="E33" s="34"/>
    </row>
    <row r="34" spans="1:5" ht="31.5" customHeight="1" x14ac:dyDescent="0.3">
      <c r="A34" s="35" t="s">
        <v>90</v>
      </c>
      <c r="B34" s="36" t="s">
        <v>91</v>
      </c>
      <c r="C34" s="38">
        <f>C35</f>
        <v>8700</v>
      </c>
      <c r="D34" s="33"/>
      <c r="E34" s="34"/>
    </row>
    <row r="35" spans="1:5" ht="30.75" customHeight="1" x14ac:dyDescent="0.3">
      <c r="A35" s="35" t="s">
        <v>92</v>
      </c>
      <c r="B35" s="36" t="s">
        <v>91</v>
      </c>
      <c r="C35" s="38">
        <v>8700</v>
      </c>
      <c r="D35" s="33"/>
      <c r="E35" s="34"/>
    </row>
    <row r="36" spans="1:5" ht="16.5" customHeight="1" x14ac:dyDescent="0.3">
      <c r="A36" s="35" t="s">
        <v>26</v>
      </c>
      <c r="B36" s="36" t="s">
        <v>27</v>
      </c>
      <c r="C36" s="38">
        <f>C37</f>
        <v>26000</v>
      </c>
      <c r="D36" s="33"/>
      <c r="E36" s="34"/>
    </row>
    <row r="37" spans="1:5" ht="16.5" customHeight="1" x14ac:dyDescent="0.3">
      <c r="A37" s="35" t="s">
        <v>28</v>
      </c>
      <c r="B37" s="36" t="s">
        <v>27</v>
      </c>
      <c r="C37" s="38">
        <v>26000</v>
      </c>
      <c r="D37" s="33"/>
      <c r="E37" s="34"/>
    </row>
    <row r="38" spans="1:5" ht="32.25" hidden="1" customHeight="1" x14ac:dyDescent="0.3">
      <c r="A38" s="35" t="s">
        <v>93</v>
      </c>
      <c r="B38" s="36" t="s">
        <v>94</v>
      </c>
      <c r="C38" s="38">
        <f>C39</f>
        <v>0</v>
      </c>
      <c r="D38" s="33"/>
      <c r="E38" s="34"/>
    </row>
    <row r="39" spans="1:5" ht="51" hidden="1" customHeight="1" x14ac:dyDescent="0.3">
      <c r="A39" s="35" t="s">
        <v>95</v>
      </c>
      <c r="B39" s="36" t="s">
        <v>96</v>
      </c>
      <c r="C39" s="38"/>
      <c r="D39" s="33"/>
      <c r="E39" s="34"/>
    </row>
    <row r="40" spans="1:5" ht="23.25" customHeight="1" x14ac:dyDescent="0.3">
      <c r="A40" s="35" t="s">
        <v>97</v>
      </c>
      <c r="B40" s="36" t="s">
        <v>98</v>
      </c>
      <c r="C40" s="27">
        <f>SUM(C41+C43)</f>
        <v>1000000</v>
      </c>
      <c r="D40" s="27"/>
      <c r="E40" s="27"/>
    </row>
    <row r="41" spans="1:5" ht="36.75" customHeight="1" x14ac:dyDescent="0.3">
      <c r="A41" s="35" t="s">
        <v>99</v>
      </c>
      <c r="B41" s="36" t="s">
        <v>100</v>
      </c>
      <c r="C41" s="27">
        <f>SUM(C42)</f>
        <v>1005000</v>
      </c>
      <c r="D41" s="27"/>
      <c r="E41" s="27"/>
    </row>
    <row r="42" spans="1:5" ht="51" customHeight="1" x14ac:dyDescent="0.3">
      <c r="A42" s="35" t="s">
        <v>101</v>
      </c>
      <c r="B42" s="36" t="s">
        <v>102</v>
      </c>
      <c r="C42" s="27">
        <v>1005000</v>
      </c>
      <c r="D42" s="39"/>
      <c r="E42" s="40"/>
    </row>
    <row r="43" spans="1:5" ht="36.75" customHeight="1" x14ac:dyDescent="0.3">
      <c r="A43" s="28" t="s">
        <v>103</v>
      </c>
      <c r="B43" s="41" t="s">
        <v>104</v>
      </c>
      <c r="C43" s="27">
        <f>C44</f>
        <v>-5000</v>
      </c>
      <c r="D43" s="27"/>
      <c r="E43" s="27"/>
    </row>
    <row r="44" spans="1:5" ht="36" customHeight="1" x14ac:dyDescent="0.3">
      <c r="A44" s="28" t="s">
        <v>105</v>
      </c>
      <c r="B44" s="41" t="s">
        <v>106</v>
      </c>
      <c r="C44" s="27">
        <v>-5000</v>
      </c>
      <c r="D44" s="27"/>
      <c r="E44" s="40"/>
    </row>
    <row r="45" spans="1:5" ht="48" customHeight="1" x14ac:dyDescent="0.3">
      <c r="A45" s="35" t="s">
        <v>107</v>
      </c>
      <c r="B45" s="36" t="s">
        <v>108</v>
      </c>
      <c r="C45" s="27">
        <f>C46+C54</f>
        <v>-1256200</v>
      </c>
      <c r="D45" s="27"/>
      <c r="E45" s="27"/>
    </row>
    <row r="46" spans="1:5" ht="93" customHeight="1" x14ac:dyDescent="0.3">
      <c r="A46" s="35" t="s">
        <v>109</v>
      </c>
      <c r="B46" s="36" t="s">
        <v>110</v>
      </c>
      <c r="C46" s="27">
        <f>C47+C50</f>
        <v>-1134350</v>
      </c>
      <c r="D46" s="27"/>
      <c r="E46" s="27"/>
    </row>
    <row r="47" spans="1:5" ht="71.25" customHeight="1" x14ac:dyDescent="0.3">
      <c r="A47" s="35" t="s">
        <v>111</v>
      </c>
      <c r="B47" s="36" t="s">
        <v>112</v>
      </c>
      <c r="C47" s="27">
        <f>C48+C49</f>
        <v>-1220500</v>
      </c>
      <c r="D47" s="27"/>
      <c r="E47" s="27"/>
    </row>
    <row r="48" spans="1:5" ht="94.5" customHeight="1" x14ac:dyDescent="0.3">
      <c r="A48" s="35" t="s">
        <v>206</v>
      </c>
      <c r="B48" s="36" t="s">
        <v>113</v>
      </c>
      <c r="C48" s="27">
        <v>-1300500</v>
      </c>
      <c r="D48" s="27"/>
      <c r="E48" s="27"/>
    </row>
    <row r="49" spans="1:5" ht="82.5" customHeight="1" x14ac:dyDescent="0.3">
      <c r="A49" s="35" t="s">
        <v>114</v>
      </c>
      <c r="B49" s="36" t="s">
        <v>115</v>
      </c>
      <c r="C49" s="27">
        <v>80000</v>
      </c>
      <c r="D49" s="27"/>
      <c r="E49" s="40"/>
    </row>
    <row r="50" spans="1:5" ht="50.25" customHeight="1" x14ac:dyDescent="0.3">
      <c r="A50" s="28" t="s">
        <v>116</v>
      </c>
      <c r="B50" s="42" t="s">
        <v>117</v>
      </c>
      <c r="C50" s="27">
        <f>C51</f>
        <v>86150</v>
      </c>
      <c r="D50" s="27"/>
      <c r="E50" s="27"/>
    </row>
    <row r="51" spans="1:5" ht="49.5" customHeight="1" x14ac:dyDescent="0.3">
      <c r="A51" s="28" t="s">
        <v>118</v>
      </c>
      <c r="B51" s="42" t="s">
        <v>119</v>
      </c>
      <c r="C51" s="27">
        <f>C53+C52</f>
        <v>86150</v>
      </c>
      <c r="D51" s="27"/>
      <c r="E51" s="27"/>
    </row>
    <row r="52" spans="1:5" ht="149.25" customHeight="1" x14ac:dyDescent="0.3">
      <c r="A52" s="28" t="s">
        <v>120</v>
      </c>
      <c r="B52" s="42" t="s">
        <v>121</v>
      </c>
      <c r="C52" s="27">
        <v>86200</v>
      </c>
      <c r="D52" s="27"/>
      <c r="E52" s="40"/>
    </row>
    <row r="53" spans="1:5" ht="108" customHeight="1" x14ac:dyDescent="0.3">
      <c r="A53" s="28" t="s">
        <v>122</v>
      </c>
      <c r="B53" s="42" t="s">
        <v>123</v>
      </c>
      <c r="C53" s="27">
        <v>-50</v>
      </c>
      <c r="D53" s="27"/>
      <c r="E53" s="40"/>
    </row>
    <row r="54" spans="1:5" ht="79.5" customHeight="1" x14ac:dyDescent="0.3">
      <c r="A54" s="28" t="s">
        <v>124</v>
      </c>
      <c r="B54" s="42" t="s">
        <v>125</v>
      </c>
      <c r="C54" s="27">
        <f>C55+C57</f>
        <v>-121850</v>
      </c>
      <c r="D54" s="27"/>
      <c r="E54" s="27"/>
    </row>
    <row r="55" spans="1:5" ht="76.5" customHeight="1" x14ac:dyDescent="0.3">
      <c r="A55" s="28" t="s">
        <v>126</v>
      </c>
      <c r="B55" s="42" t="s">
        <v>127</v>
      </c>
      <c r="C55" s="27">
        <f t="shared" ref="C55" si="0">C56</f>
        <v>90000</v>
      </c>
      <c r="D55" s="27"/>
      <c r="E55" s="27"/>
    </row>
    <row r="56" spans="1:5" ht="77.25" customHeight="1" x14ac:dyDescent="0.3">
      <c r="A56" s="28" t="s">
        <v>128</v>
      </c>
      <c r="B56" s="42" t="s">
        <v>129</v>
      </c>
      <c r="C56" s="27">
        <v>90000</v>
      </c>
      <c r="D56" s="27"/>
      <c r="E56" s="40"/>
    </row>
    <row r="57" spans="1:5" ht="111" customHeight="1" x14ac:dyDescent="0.3">
      <c r="A57" s="28" t="s">
        <v>130</v>
      </c>
      <c r="B57" s="42" t="s">
        <v>131</v>
      </c>
      <c r="C57" s="38">
        <f>C58</f>
        <v>-211850</v>
      </c>
      <c r="D57" s="38"/>
      <c r="E57" s="38"/>
    </row>
    <row r="58" spans="1:5" ht="100.5" customHeight="1" x14ac:dyDescent="0.3">
      <c r="A58" s="28" t="s">
        <v>132</v>
      </c>
      <c r="B58" s="42" t="s">
        <v>133</v>
      </c>
      <c r="C58" s="27">
        <v>-211850</v>
      </c>
      <c r="D58" s="39"/>
      <c r="E58" s="40"/>
    </row>
    <row r="59" spans="1:5" ht="38.25" customHeight="1" x14ac:dyDescent="0.3">
      <c r="A59" s="35" t="s">
        <v>29</v>
      </c>
      <c r="B59" s="36" t="s">
        <v>30</v>
      </c>
      <c r="C59" s="27">
        <f>SUM(C60)</f>
        <v>-234000</v>
      </c>
      <c r="D59" s="27"/>
      <c r="E59" s="27"/>
    </row>
    <row r="60" spans="1:5" ht="22.5" customHeight="1" x14ac:dyDescent="0.3">
      <c r="A60" s="35" t="s">
        <v>31</v>
      </c>
      <c r="B60" s="36" t="s">
        <v>32</v>
      </c>
      <c r="C60" s="27">
        <f>C61+C62+C63+C65</f>
        <v>-234000</v>
      </c>
      <c r="D60" s="27"/>
      <c r="E60" s="27"/>
    </row>
    <row r="61" spans="1:5" ht="33.75" customHeight="1" x14ac:dyDescent="0.3">
      <c r="A61" s="35" t="s">
        <v>134</v>
      </c>
      <c r="B61" s="36" t="s">
        <v>135</v>
      </c>
      <c r="C61" s="27">
        <v>-61700</v>
      </c>
      <c r="D61" s="27"/>
      <c r="E61" s="27"/>
    </row>
    <row r="62" spans="1:5" ht="21" customHeight="1" x14ac:dyDescent="0.3">
      <c r="A62" s="35" t="s">
        <v>136</v>
      </c>
      <c r="B62" s="36" t="s">
        <v>137</v>
      </c>
      <c r="C62" s="27">
        <v>60000</v>
      </c>
      <c r="D62" s="27"/>
      <c r="E62" s="27"/>
    </row>
    <row r="63" spans="1:5" ht="21.75" customHeight="1" x14ac:dyDescent="0.3">
      <c r="A63" s="35" t="s">
        <v>138</v>
      </c>
      <c r="B63" s="36" t="s">
        <v>139</v>
      </c>
      <c r="C63" s="27">
        <f>C64</f>
        <v>1700</v>
      </c>
      <c r="D63" s="27"/>
      <c r="E63" s="27"/>
    </row>
    <row r="64" spans="1:5" ht="17.25" customHeight="1" x14ac:dyDescent="0.3">
      <c r="A64" s="35" t="s">
        <v>140</v>
      </c>
      <c r="B64" s="36" t="s">
        <v>141</v>
      </c>
      <c r="C64" s="27">
        <v>1700</v>
      </c>
      <c r="D64" s="27"/>
      <c r="E64" s="27"/>
    </row>
    <row r="65" spans="1:6" ht="47.25" x14ac:dyDescent="0.3">
      <c r="A65" s="35" t="s">
        <v>33</v>
      </c>
      <c r="B65" s="36" t="s">
        <v>34</v>
      </c>
      <c r="C65" s="27">
        <v>-234000</v>
      </c>
      <c r="D65" s="27"/>
      <c r="E65" s="27"/>
    </row>
    <row r="66" spans="1:6" ht="31.5" x14ac:dyDescent="0.3">
      <c r="A66" s="35" t="s">
        <v>142</v>
      </c>
      <c r="B66" s="36" t="s">
        <v>143</v>
      </c>
      <c r="C66" s="27">
        <f>C67</f>
        <v>53000</v>
      </c>
      <c r="D66" s="27"/>
      <c r="E66" s="27"/>
    </row>
    <row r="67" spans="1:6" ht="18" customHeight="1" x14ac:dyDescent="0.3">
      <c r="A67" s="35" t="s">
        <v>144</v>
      </c>
      <c r="B67" s="36" t="s">
        <v>145</v>
      </c>
      <c r="C67" s="27">
        <f>C68</f>
        <v>53000</v>
      </c>
      <c r="D67" s="27"/>
      <c r="E67" s="27"/>
    </row>
    <row r="68" spans="1:6" ht="33.75" customHeight="1" x14ac:dyDescent="0.3">
      <c r="A68" s="35" t="s">
        <v>146</v>
      </c>
      <c r="B68" s="36" t="s">
        <v>147</v>
      </c>
      <c r="C68" s="27">
        <f t="shared" ref="C68" si="1">SUM(C69)</f>
        <v>53000</v>
      </c>
      <c r="D68" s="27"/>
      <c r="E68" s="27"/>
    </row>
    <row r="69" spans="1:6" ht="50.25" customHeight="1" x14ac:dyDescent="0.3">
      <c r="A69" s="35" t="s">
        <v>148</v>
      </c>
      <c r="B69" s="36" t="s">
        <v>149</v>
      </c>
      <c r="C69" s="27">
        <v>53000</v>
      </c>
      <c r="D69" s="39"/>
      <c r="E69" s="40"/>
    </row>
    <row r="70" spans="1:6" ht="31.5" x14ac:dyDescent="0.3">
      <c r="A70" s="35" t="s">
        <v>35</v>
      </c>
      <c r="B70" s="36" t="s">
        <v>36</v>
      </c>
      <c r="C70" s="27">
        <f>C71</f>
        <v>-3027393</v>
      </c>
      <c r="D70" s="27"/>
      <c r="E70" s="27"/>
    </row>
    <row r="71" spans="1:6" s="17" customFormat="1" ht="31.5" x14ac:dyDescent="0.3">
      <c r="A71" s="35" t="s">
        <v>37</v>
      </c>
      <c r="B71" s="36" t="s">
        <v>38</v>
      </c>
      <c r="C71" s="27">
        <f>C72</f>
        <v>-3027393</v>
      </c>
      <c r="D71" s="27"/>
      <c r="E71" s="27"/>
      <c r="F71" s="16"/>
    </row>
    <row r="72" spans="1:6" s="17" customFormat="1" ht="31.5" x14ac:dyDescent="0.3">
      <c r="A72" s="35" t="s">
        <v>39</v>
      </c>
      <c r="B72" s="36" t="s">
        <v>40</v>
      </c>
      <c r="C72" s="27">
        <f>SUM(C73:C74)</f>
        <v>-3027393</v>
      </c>
      <c r="D72" s="27"/>
      <c r="E72" s="27"/>
      <c r="F72" s="16"/>
    </row>
    <row r="73" spans="1:6" s="17" customFormat="1" ht="68.25" customHeight="1" x14ac:dyDescent="0.3">
      <c r="A73" s="35" t="s">
        <v>41</v>
      </c>
      <c r="B73" s="36" t="s">
        <v>42</v>
      </c>
      <c r="C73" s="27">
        <v>-3060393</v>
      </c>
      <c r="D73" s="39"/>
      <c r="E73" s="40"/>
      <c r="F73" s="16"/>
    </row>
    <row r="74" spans="1:6" s="17" customFormat="1" ht="52.5" customHeight="1" x14ac:dyDescent="0.3">
      <c r="A74" s="35" t="s">
        <v>43</v>
      </c>
      <c r="B74" s="36" t="s">
        <v>44</v>
      </c>
      <c r="C74" s="27">
        <v>33000</v>
      </c>
      <c r="D74" s="27"/>
      <c r="E74" s="40"/>
      <c r="F74" s="16"/>
    </row>
    <row r="75" spans="1:6" x14ac:dyDescent="0.3">
      <c r="A75" s="35" t="s">
        <v>45</v>
      </c>
      <c r="B75" s="36" t="s">
        <v>46</v>
      </c>
      <c r="C75" s="27">
        <f>C76+C98+C100+C102</f>
        <v>359500</v>
      </c>
      <c r="D75" s="27"/>
      <c r="E75" s="27"/>
    </row>
    <row r="76" spans="1:6" ht="38.25" customHeight="1" x14ac:dyDescent="0.3">
      <c r="A76" s="35" t="s">
        <v>47</v>
      </c>
      <c r="B76" s="36" t="s">
        <v>48</v>
      </c>
      <c r="C76" s="27">
        <f>C77+C79+C81+C83+C86+C88+C90+C92+C94+C96</f>
        <v>395000</v>
      </c>
      <c r="D76" s="27"/>
      <c r="E76" s="27"/>
    </row>
    <row r="77" spans="1:6" ht="63" x14ac:dyDescent="0.3">
      <c r="A77" s="35" t="s">
        <v>150</v>
      </c>
      <c r="B77" s="36" t="s">
        <v>151</v>
      </c>
      <c r="C77" s="27">
        <f>C78</f>
        <v>-50000</v>
      </c>
      <c r="D77" s="27"/>
      <c r="E77" s="27"/>
    </row>
    <row r="78" spans="1:6" ht="78.75" x14ac:dyDescent="0.3">
      <c r="A78" s="35" t="s">
        <v>152</v>
      </c>
      <c r="B78" s="36" t="s">
        <v>153</v>
      </c>
      <c r="C78" s="27">
        <v>-50000</v>
      </c>
      <c r="D78" s="27"/>
      <c r="E78" s="27"/>
    </row>
    <row r="79" spans="1:6" ht="78.75" x14ac:dyDescent="0.3">
      <c r="A79" s="35" t="s">
        <v>154</v>
      </c>
      <c r="B79" s="36" t="s">
        <v>155</v>
      </c>
      <c r="C79" s="27">
        <f>C80</f>
        <v>-30000</v>
      </c>
      <c r="D79" s="27"/>
      <c r="E79" s="27"/>
    </row>
    <row r="80" spans="1:6" ht="97.5" customHeight="1" x14ac:dyDescent="0.3">
      <c r="A80" s="35" t="s">
        <v>156</v>
      </c>
      <c r="B80" s="36" t="s">
        <v>157</v>
      </c>
      <c r="C80" s="27">
        <v>-30000</v>
      </c>
      <c r="D80" s="27"/>
      <c r="E80" s="27"/>
    </row>
    <row r="81" spans="1:5" ht="63" x14ac:dyDescent="0.3">
      <c r="A81" s="28" t="s">
        <v>158</v>
      </c>
      <c r="B81" s="23" t="s">
        <v>159</v>
      </c>
      <c r="C81" s="27">
        <f>C82</f>
        <v>500000</v>
      </c>
      <c r="D81" s="27"/>
      <c r="E81" s="27"/>
    </row>
    <row r="82" spans="1:5" ht="80.25" customHeight="1" x14ac:dyDescent="0.3">
      <c r="A82" s="37" t="s">
        <v>160</v>
      </c>
      <c r="B82" s="23" t="s">
        <v>161</v>
      </c>
      <c r="C82" s="27">
        <v>500000</v>
      </c>
      <c r="D82" s="39"/>
      <c r="E82" s="40"/>
    </row>
    <row r="83" spans="1:5" ht="78.75" x14ac:dyDescent="0.3">
      <c r="A83" s="37" t="s">
        <v>49</v>
      </c>
      <c r="B83" s="23" t="s">
        <v>162</v>
      </c>
      <c r="C83" s="27">
        <f>C84+C85</f>
        <v>-3000</v>
      </c>
      <c r="D83" s="27"/>
      <c r="E83" s="27"/>
    </row>
    <row r="84" spans="1:5" ht="94.5" x14ac:dyDescent="0.3">
      <c r="A84" s="37" t="s">
        <v>50</v>
      </c>
      <c r="B84" s="23" t="s">
        <v>164</v>
      </c>
      <c r="C84" s="27">
        <v>2000</v>
      </c>
      <c r="D84" s="27"/>
      <c r="E84" s="27"/>
    </row>
    <row r="85" spans="1:5" ht="94.5" x14ac:dyDescent="0.3">
      <c r="A85" s="37" t="s">
        <v>163</v>
      </c>
      <c r="B85" s="23" t="s">
        <v>204</v>
      </c>
      <c r="C85" s="27">
        <v>-5000</v>
      </c>
      <c r="D85" s="27"/>
      <c r="E85" s="29"/>
    </row>
    <row r="86" spans="1:5" ht="63" x14ac:dyDescent="0.3">
      <c r="A86" s="37" t="s">
        <v>165</v>
      </c>
      <c r="B86" s="23" t="s">
        <v>166</v>
      </c>
      <c r="C86" s="27">
        <f>C87</f>
        <v>-2000</v>
      </c>
      <c r="D86" s="27"/>
      <c r="E86" s="27"/>
    </row>
    <row r="87" spans="1:5" ht="78.75" x14ac:dyDescent="0.3">
      <c r="A87" s="37" t="s">
        <v>167</v>
      </c>
      <c r="B87" s="23" t="s">
        <v>168</v>
      </c>
      <c r="C87" s="27">
        <v>-2000</v>
      </c>
      <c r="D87" s="27"/>
      <c r="E87" s="40"/>
    </row>
    <row r="88" spans="1:5" ht="78.75" x14ac:dyDescent="0.3">
      <c r="A88" s="37" t="s">
        <v>169</v>
      </c>
      <c r="B88" s="23" t="s">
        <v>170</v>
      </c>
      <c r="C88" s="27">
        <f>C89</f>
        <v>-47000</v>
      </c>
      <c r="D88" s="27"/>
      <c r="E88" s="27"/>
    </row>
    <row r="89" spans="1:5" ht="97.5" customHeight="1" x14ac:dyDescent="0.3">
      <c r="A89" s="37" t="s">
        <v>171</v>
      </c>
      <c r="B89" s="23" t="s">
        <v>172</v>
      </c>
      <c r="C89" s="27">
        <v>-47000</v>
      </c>
      <c r="D89" s="27"/>
      <c r="E89" s="29"/>
    </row>
    <row r="90" spans="1:5" ht="63" x14ac:dyDescent="0.3">
      <c r="A90" s="37" t="s">
        <v>173</v>
      </c>
      <c r="B90" s="23" t="s">
        <v>174</v>
      </c>
      <c r="C90" s="27">
        <f>C91</f>
        <v>-2000</v>
      </c>
      <c r="D90" s="27"/>
      <c r="E90" s="27"/>
    </row>
    <row r="91" spans="1:5" ht="94.5" x14ac:dyDescent="0.3">
      <c r="A91" s="37" t="s">
        <v>175</v>
      </c>
      <c r="B91" s="23" t="s">
        <v>176</v>
      </c>
      <c r="C91" s="27">
        <v>-2000</v>
      </c>
      <c r="D91" s="27"/>
      <c r="E91" s="27"/>
    </row>
    <row r="92" spans="1:5" ht="63" x14ac:dyDescent="0.3">
      <c r="A92" s="37" t="s">
        <v>177</v>
      </c>
      <c r="B92" s="23" t="s">
        <v>178</v>
      </c>
      <c r="C92" s="27">
        <f>C93</f>
        <v>-50000</v>
      </c>
      <c r="D92" s="27"/>
      <c r="E92" s="27"/>
    </row>
    <row r="93" spans="1:5" ht="78.75" x14ac:dyDescent="0.3">
      <c r="A93" s="37" t="s">
        <v>179</v>
      </c>
      <c r="B93" s="23" t="s">
        <v>180</v>
      </c>
      <c r="C93" s="27">
        <v>-50000</v>
      </c>
      <c r="D93" s="27"/>
      <c r="E93" s="27"/>
    </row>
    <row r="94" spans="1:5" ht="66" customHeight="1" x14ac:dyDescent="0.3">
      <c r="A94" s="37" t="s">
        <v>51</v>
      </c>
      <c r="B94" s="23" t="s">
        <v>52</v>
      </c>
      <c r="C94" s="27">
        <f>C95</f>
        <v>93000</v>
      </c>
      <c r="D94" s="27"/>
      <c r="E94" s="27"/>
    </row>
    <row r="95" spans="1:5" ht="94.5" x14ac:dyDescent="0.3">
      <c r="A95" s="37" t="s">
        <v>53</v>
      </c>
      <c r="B95" s="23" t="s">
        <v>54</v>
      </c>
      <c r="C95" s="27">
        <v>93000</v>
      </c>
      <c r="D95" s="27"/>
      <c r="E95" s="27"/>
    </row>
    <row r="96" spans="1:5" ht="109.5" customHeight="1" x14ac:dyDescent="0.3">
      <c r="A96" s="43" t="s">
        <v>181</v>
      </c>
      <c r="B96" s="36" t="s">
        <v>182</v>
      </c>
      <c r="C96" s="27">
        <f>C97</f>
        <v>-14000</v>
      </c>
      <c r="D96" s="27"/>
      <c r="E96" s="27"/>
    </row>
    <row r="97" spans="1:5" ht="146.25" customHeight="1" x14ac:dyDescent="0.3">
      <c r="A97" s="43" t="s">
        <v>183</v>
      </c>
      <c r="B97" s="36" t="s">
        <v>184</v>
      </c>
      <c r="C97" s="27">
        <v>-14000</v>
      </c>
      <c r="D97" s="27"/>
      <c r="E97" s="27"/>
    </row>
    <row r="98" spans="1:5" ht="36.75" customHeight="1" x14ac:dyDescent="0.3">
      <c r="A98" s="37" t="s">
        <v>185</v>
      </c>
      <c r="B98" s="23" t="s">
        <v>186</v>
      </c>
      <c r="C98" s="27">
        <f>C99</f>
        <v>-46050</v>
      </c>
      <c r="D98" s="27"/>
      <c r="E98" s="27"/>
    </row>
    <row r="99" spans="1:5" ht="63" x14ac:dyDescent="0.3">
      <c r="A99" s="37" t="s">
        <v>187</v>
      </c>
      <c r="B99" s="23" t="s">
        <v>188</v>
      </c>
      <c r="C99" s="27">
        <v>-46050</v>
      </c>
      <c r="D99" s="27"/>
      <c r="E99" s="27"/>
    </row>
    <row r="100" spans="1:5" ht="31.5" x14ac:dyDescent="0.3">
      <c r="A100" s="43" t="s">
        <v>189</v>
      </c>
      <c r="B100" s="36" t="s">
        <v>190</v>
      </c>
      <c r="C100" s="27">
        <f>C101</f>
        <v>3550</v>
      </c>
      <c r="D100" s="27"/>
      <c r="E100" s="27"/>
    </row>
    <row r="101" spans="1:5" ht="159.75" customHeight="1" x14ac:dyDescent="0.3">
      <c r="A101" s="43" t="s">
        <v>191</v>
      </c>
      <c r="B101" s="36" t="s">
        <v>192</v>
      </c>
      <c r="C101" s="27">
        <v>3550</v>
      </c>
      <c r="D101" s="27"/>
      <c r="E101" s="40"/>
    </row>
    <row r="102" spans="1:5" ht="23.25" customHeight="1" x14ac:dyDescent="0.3">
      <c r="A102" s="28" t="s">
        <v>197</v>
      </c>
      <c r="B102" s="44" t="s">
        <v>198</v>
      </c>
      <c r="C102" s="27">
        <f>C103</f>
        <v>7000</v>
      </c>
      <c r="D102" s="27"/>
      <c r="E102" s="29"/>
    </row>
    <row r="103" spans="1:5" ht="180" customHeight="1" x14ac:dyDescent="0.3">
      <c r="A103" s="28" t="s">
        <v>199</v>
      </c>
      <c r="B103" s="23" t="s">
        <v>205</v>
      </c>
      <c r="C103" s="27">
        <v>7000</v>
      </c>
      <c r="D103" s="27"/>
      <c r="E103" s="29"/>
    </row>
    <row r="104" spans="1:5" ht="18.75" customHeight="1" x14ac:dyDescent="0.3">
      <c r="A104" s="24" t="s">
        <v>10</v>
      </c>
      <c r="B104" s="25" t="s">
        <v>0</v>
      </c>
      <c r="C104" s="26">
        <f>C105+C166</f>
        <v>4108267.51</v>
      </c>
      <c r="D104" s="27"/>
      <c r="E104" s="29"/>
    </row>
    <row r="105" spans="1:5" ht="53.25" customHeight="1" x14ac:dyDescent="0.3">
      <c r="A105" s="24" t="s">
        <v>11</v>
      </c>
      <c r="B105" s="25" t="s">
        <v>1</v>
      </c>
      <c r="C105" s="26">
        <f>C106+C109+C114+C116</f>
        <v>4108267.51</v>
      </c>
      <c r="D105" s="27"/>
      <c r="E105" s="29"/>
    </row>
    <row r="106" spans="1:5" ht="34.5" customHeight="1" x14ac:dyDescent="0.3">
      <c r="A106" s="35" t="s">
        <v>55</v>
      </c>
      <c r="B106" s="36" t="s">
        <v>56</v>
      </c>
      <c r="C106" s="27">
        <f>C107</f>
        <v>1700000</v>
      </c>
      <c r="D106" s="27"/>
      <c r="E106" s="29"/>
    </row>
    <row r="107" spans="1:5" ht="19.5" customHeight="1" x14ac:dyDescent="0.3">
      <c r="A107" s="43" t="s">
        <v>195</v>
      </c>
      <c r="B107" s="36" t="s">
        <v>193</v>
      </c>
      <c r="C107" s="27">
        <f>C108</f>
        <v>1700000</v>
      </c>
      <c r="D107" s="27"/>
      <c r="E107" s="29"/>
    </row>
    <row r="108" spans="1:5" x14ac:dyDescent="0.3">
      <c r="A108" s="28" t="s">
        <v>196</v>
      </c>
      <c r="B108" s="23" t="s">
        <v>194</v>
      </c>
      <c r="C108" s="27">
        <v>1700000</v>
      </c>
      <c r="D108" s="27"/>
      <c r="E108" s="29"/>
    </row>
    <row r="109" spans="1:5" ht="31.5" x14ac:dyDescent="0.3">
      <c r="A109" s="28" t="s">
        <v>57</v>
      </c>
      <c r="B109" s="23" t="s">
        <v>58</v>
      </c>
      <c r="C109" s="27">
        <f>C112+C110</f>
        <v>-1364390.49</v>
      </c>
      <c r="D109" s="27"/>
      <c r="E109" s="29"/>
    </row>
    <row r="110" spans="1:5" ht="63" x14ac:dyDescent="0.3">
      <c r="A110" s="37" t="s">
        <v>200</v>
      </c>
      <c r="B110" s="23" t="s">
        <v>201</v>
      </c>
      <c r="C110" s="27">
        <f>C111</f>
        <v>-1306522.54</v>
      </c>
      <c r="D110" s="27"/>
      <c r="E110" s="29"/>
    </row>
    <row r="111" spans="1:5" ht="63" x14ac:dyDescent="0.3">
      <c r="A111" s="37" t="s">
        <v>202</v>
      </c>
      <c r="B111" s="23" t="s">
        <v>203</v>
      </c>
      <c r="C111" s="27">
        <v>-1306522.54</v>
      </c>
      <c r="D111" s="27"/>
      <c r="E111" s="29"/>
    </row>
    <row r="112" spans="1:5" ht="20.25" customHeight="1" x14ac:dyDescent="0.3">
      <c r="A112" s="37" t="s">
        <v>67</v>
      </c>
      <c r="B112" s="23" t="s">
        <v>68</v>
      </c>
      <c r="C112" s="27">
        <f>C113</f>
        <v>-57867.95</v>
      </c>
      <c r="D112" s="27"/>
      <c r="E112" s="29"/>
    </row>
    <row r="113" spans="1:5" ht="18" customHeight="1" x14ac:dyDescent="0.3">
      <c r="A113" s="37" t="s">
        <v>69</v>
      </c>
      <c r="B113" s="23" t="s">
        <v>70</v>
      </c>
      <c r="C113" s="27">
        <v>-57867.95</v>
      </c>
      <c r="D113" s="27"/>
      <c r="E113" s="29"/>
    </row>
    <row r="114" spans="1:5" ht="31.5" x14ac:dyDescent="0.3">
      <c r="A114" s="30" t="s">
        <v>63</v>
      </c>
      <c r="B114" s="22" t="s">
        <v>64</v>
      </c>
      <c r="C114" s="27">
        <f>C115</f>
        <v>4622658</v>
      </c>
      <c r="D114" s="27"/>
      <c r="E114" s="29"/>
    </row>
    <row r="115" spans="1:5" ht="31.5" x14ac:dyDescent="0.3">
      <c r="A115" s="30" t="s">
        <v>65</v>
      </c>
      <c r="B115" s="22" t="s">
        <v>66</v>
      </c>
      <c r="C115" s="27">
        <v>4622658</v>
      </c>
      <c r="D115" s="27"/>
      <c r="E115" s="29"/>
    </row>
    <row r="116" spans="1:5" x14ac:dyDescent="0.3">
      <c r="A116" s="30" t="s">
        <v>12</v>
      </c>
      <c r="B116" s="22" t="s">
        <v>6</v>
      </c>
      <c r="C116" s="27">
        <f>C117</f>
        <v>-850000</v>
      </c>
      <c r="D116" s="27"/>
      <c r="E116" s="29"/>
    </row>
    <row r="117" spans="1:5" ht="63" x14ac:dyDescent="0.3">
      <c r="A117" s="30" t="s">
        <v>59</v>
      </c>
      <c r="B117" s="22" t="s">
        <v>60</v>
      </c>
      <c r="C117" s="27">
        <f>C118</f>
        <v>-850000</v>
      </c>
      <c r="D117" s="27"/>
      <c r="E117" s="29"/>
    </row>
    <row r="118" spans="1:5" ht="78.75" x14ac:dyDescent="0.3">
      <c r="A118" s="30" t="s">
        <v>61</v>
      </c>
      <c r="B118" s="22" t="s">
        <v>62</v>
      </c>
      <c r="C118" s="27">
        <v>-850000</v>
      </c>
      <c r="D118" s="27"/>
      <c r="E118" s="29"/>
    </row>
    <row r="119" spans="1:5" x14ac:dyDescent="0.3">
      <c r="A119" s="30"/>
      <c r="B119" s="31" t="s">
        <v>4</v>
      </c>
      <c r="C119" s="32">
        <f>C23+C104</f>
        <v>28917874.509999998</v>
      </c>
      <c r="D119" s="27"/>
      <c r="E119" s="29"/>
    </row>
  </sheetData>
  <mergeCells count="17">
    <mergeCell ref="C1:E1"/>
    <mergeCell ref="C2:E2"/>
    <mergeCell ref="C8:E8"/>
    <mergeCell ref="C14:E14"/>
    <mergeCell ref="C10:E10"/>
    <mergeCell ref="C11:F11"/>
    <mergeCell ref="A13:E13"/>
    <mergeCell ref="C5:G5"/>
    <mergeCell ref="C6:G6"/>
    <mergeCell ref="C7:E7"/>
    <mergeCell ref="C20:C22"/>
    <mergeCell ref="D20:D22"/>
    <mergeCell ref="E20:E22"/>
    <mergeCell ref="A17:E17"/>
    <mergeCell ref="A20:A22"/>
    <mergeCell ref="B20:B22"/>
    <mergeCell ref="A18:E18"/>
  </mergeCells>
  <printOptions gridLinesSet="0"/>
  <pageMargins left="0.6692913385826772" right="0.19685039370078741" top="0.39370078740157483" bottom="0.39370078740157483" header="0" footer="0"/>
  <pageSetup paperSize="9" scale="64" fitToHeight="0" pageOrder="overThenDown"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Shushakov</dc:creator>
  <cp:lastModifiedBy>LoskutovaEN</cp:lastModifiedBy>
  <cp:lastPrinted>2024-12-18T07:38:39Z</cp:lastPrinted>
  <dcterms:created xsi:type="dcterms:W3CDTF">1999-06-18T11:49:53Z</dcterms:created>
  <dcterms:modified xsi:type="dcterms:W3CDTF">2024-12-10T08:09:51Z</dcterms:modified>
</cp:coreProperties>
</file>