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orisovaia\мои документы\БЮДЖЕТЫ МУНИЦИПАЛЬНОГО РАЙОНА\БЮДЖЕТ РАЙОНА НА 2025-2027 ГОДЫ\ПРОЕКТ БЮДЖЕТА В РАЙСОВЕ 2 ЧТЕНИЕ\Приложения по доходам\"/>
    </mc:Choice>
  </mc:AlternateContent>
  <bookViews>
    <workbookView xWindow="0" yWindow="765" windowWidth="11805" windowHeight="5745"/>
  </bookViews>
  <sheets>
    <sheet name="Доходы" sheetId="14" r:id="rId1"/>
  </sheets>
  <definedNames>
    <definedName name="_col1">#REF!</definedName>
    <definedName name="_col10">#REF!</definedName>
    <definedName name="_col11">#REF!</definedName>
    <definedName name="_col12">#REF!</definedName>
    <definedName name="_col13">#REF!</definedName>
    <definedName name="_col14">#REF!</definedName>
    <definedName name="_col15">#REF!</definedName>
    <definedName name="_col16">#REF!</definedName>
    <definedName name="_col17">#REF!</definedName>
    <definedName name="_col18">#REF!</definedName>
    <definedName name="_col19">#REF!</definedName>
    <definedName name="_col2">#REF!</definedName>
    <definedName name="_col20">#REF!</definedName>
    <definedName name="_col21">#REF!</definedName>
    <definedName name="_col22">#REF!</definedName>
    <definedName name="_col23">#REF!</definedName>
    <definedName name="_col24">#REF!</definedName>
    <definedName name="_col25">#REF!</definedName>
    <definedName name="_col26">#REF!</definedName>
    <definedName name="_col27">#REF!</definedName>
    <definedName name="_col28">#REF!</definedName>
    <definedName name="_col29">#REF!</definedName>
    <definedName name="_col3">#REF!</definedName>
    <definedName name="_col4">#REF!</definedName>
    <definedName name="_col5">#REF!</definedName>
    <definedName name="_col6">#REF!</definedName>
    <definedName name="_col7">#REF!</definedName>
    <definedName name="_col8">#REF!</definedName>
    <definedName name="_col9">#REF!</definedName>
    <definedName name="_End1">#REF!</definedName>
    <definedName name="_End10">#REF!</definedName>
    <definedName name="_End2">#REF!</definedName>
    <definedName name="_End3">#REF!</definedName>
    <definedName name="_End4">#REF!</definedName>
    <definedName name="_End5">#REF!</definedName>
    <definedName name="_End6">#REF!</definedName>
    <definedName name="_End7">#REF!</definedName>
    <definedName name="_End8">#REF!</definedName>
    <definedName name="_End9">#REF!</definedName>
    <definedName name="BUDG_NAME">#REF!</definedName>
    <definedName name="calc_order">#REF!</definedName>
    <definedName name="checked">#REF!</definedName>
    <definedName name="CHIEF">#REF!</definedName>
    <definedName name="CHIEF_DIV">#REF!</definedName>
    <definedName name="CHIEF_F_OUR">#REF!</definedName>
    <definedName name="CHIEF_FIN">#REF!</definedName>
    <definedName name="chief_OUR">#REF!</definedName>
    <definedName name="CHIEF_POST">#REF!</definedName>
    <definedName name="CHIEF_POST_OUR">#REF!</definedName>
    <definedName name="code">#REF!</definedName>
    <definedName name="CurentGroup">#REF!</definedName>
    <definedName name="CURR_USER">#REF!</definedName>
    <definedName name="CurRow">#REF!</definedName>
    <definedName name="cYear1">#REF!</definedName>
    <definedName name="Data">#REF!</definedName>
    <definedName name="DataFields">#REF!</definedName>
    <definedName name="date_BEG">#REF!</definedName>
    <definedName name="date_END">#REF!</definedName>
    <definedName name="del">#REF!</definedName>
    <definedName name="DEP_FULL_NAME">#REF!</definedName>
    <definedName name="dep_name1">#REF!</definedName>
    <definedName name="doc_date">#REF!</definedName>
    <definedName name="doc_num">#REF!</definedName>
    <definedName name="doc_quarter">#REF!</definedName>
    <definedName name="EndRow">#REF!</definedName>
    <definedName name="GLBUH">#REF!</definedName>
    <definedName name="GLBUH_F_OUR">#REF!</definedName>
    <definedName name="GLBUH_OUR">#REF!</definedName>
    <definedName name="GLBUH_POST_OUR">#REF!</definedName>
    <definedName name="GroupOrder">#REF!</definedName>
    <definedName name="HEAD">#REF!</definedName>
    <definedName name="KADR_OUR">#REF!</definedName>
    <definedName name="KASSIR_OUR">#REF!</definedName>
    <definedName name="KASSIR_POST_OUR">#REF!</definedName>
    <definedName name="LAST_DOC_MODIFY">#REF!</definedName>
    <definedName name="link_row">#REF!</definedName>
    <definedName name="link_saved">#REF!</definedName>
    <definedName name="LONGNAME_OUR">#REF!</definedName>
    <definedName name="NASTR_PRN_DEP_NAME">#REF!</definedName>
    <definedName name="notNullCol">#REF!</definedName>
    <definedName name="OKATO">#REF!</definedName>
    <definedName name="OKATO2">#REF!</definedName>
    <definedName name="OKPO">#REF!</definedName>
    <definedName name="OKPO_OUR">#REF!</definedName>
    <definedName name="OKVED">#REF!</definedName>
    <definedName name="OKVED1">#REF!</definedName>
    <definedName name="orders">#REF!</definedName>
    <definedName name="ORGNAME_OUR">#REF!</definedName>
    <definedName name="OUR_ADR">#REF!</definedName>
    <definedName name="PERIOD_WORK">#REF!</definedName>
    <definedName name="PPP_CODE">#REF!</definedName>
    <definedName name="PPP_CODE1">#REF!</definedName>
    <definedName name="PPP_NAME">#REF!</definedName>
    <definedName name="print_null">#REF!</definedName>
    <definedName name="REGION">#REF!</definedName>
    <definedName name="REGION_OUR">#REF!</definedName>
    <definedName name="REM_DATE_TYPE">#REF!</definedName>
    <definedName name="REM_MONTH">#REF!</definedName>
    <definedName name="REM_SONO">#REF!</definedName>
    <definedName name="REM_YEAR">#REF!</definedName>
    <definedName name="REPLACE_ZERO">#REF!</definedName>
    <definedName name="SONO">#REF!</definedName>
    <definedName name="SONO_OUR">#REF!</definedName>
    <definedName name="SONO2">#REF!</definedName>
    <definedName name="Start1">#REF!</definedName>
    <definedName name="Start10">#REF!</definedName>
    <definedName name="Start2">#REF!</definedName>
    <definedName name="Start3">#REF!</definedName>
    <definedName name="Start4">#REF!</definedName>
    <definedName name="Start5">#REF!</definedName>
    <definedName name="Start6">#REF!</definedName>
    <definedName name="Start7">#REF!</definedName>
    <definedName name="Start8">#REF!</definedName>
    <definedName name="Start9">#REF!</definedName>
    <definedName name="StartData">#REF!</definedName>
    <definedName name="StartRow">#REF!</definedName>
    <definedName name="TOWN">#REF!</definedName>
    <definedName name="upd">#REF!</definedName>
    <definedName name="USER_PHONE">#REF!</definedName>
    <definedName name="USER_POST">#REF!</definedName>
    <definedName name="USER_SUBDIV">#REF!</definedName>
    <definedName name="VED">#REF!</definedName>
    <definedName name="VED_NAME">#REF!</definedName>
    <definedName name="_xlnm.Print_Titles" localSheetId="0">Доходы!$20:$20</definedName>
    <definedName name="_xlnm.Print_Area" localSheetId="0">Доходы!$A$1:$E$212</definedName>
  </definedNames>
  <calcPr calcId="162913"/>
</workbook>
</file>

<file path=xl/calcChain.xml><?xml version="1.0" encoding="utf-8"?>
<calcChain xmlns="http://schemas.openxmlformats.org/spreadsheetml/2006/main">
  <c r="D201" i="14" l="1"/>
  <c r="E201" i="14"/>
  <c r="C201" i="14"/>
  <c r="D181" i="14"/>
  <c r="E181" i="14"/>
  <c r="C181" i="14"/>
  <c r="D192" i="14" l="1"/>
  <c r="E192" i="14"/>
  <c r="C192" i="14"/>
  <c r="E148" i="14" l="1"/>
  <c r="E146" i="14"/>
  <c r="E143" i="14"/>
  <c r="E141" i="14"/>
  <c r="E139" i="14"/>
  <c r="E137" i="14"/>
  <c r="E135" i="14"/>
  <c r="E133" i="14"/>
  <c r="E131" i="14"/>
  <c r="E129" i="14"/>
  <c r="E127" i="14"/>
  <c r="E125" i="14"/>
  <c r="E123" i="14"/>
  <c r="E121" i="14"/>
  <c r="E119" i="14"/>
  <c r="E116" i="14"/>
  <c r="E114" i="14"/>
  <c r="E112" i="14"/>
  <c r="E109" i="14" s="1"/>
  <c r="E108" i="14" s="1"/>
  <c r="E110" i="14"/>
  <c r="D148" i="14"/>
  <c r="D146" i="14"/>
  <c r="D143" i="14"/>
  <c r="D141" i="14"/>
  <c r="D139" i="14"/>
  <c r="D137" i="14"/>
  <c r="D135" i="14"/>
  <c r="D133" i="14"/>
  <c r="D131" i="14"/>
  <c r="D129" i="14"/>
  <c r="D127" i="14"/>
  <c r="D125" i="14"/>
  <c r="D123" i="14"/>
  <c r="D121" i="14"/>
  <c r="D119" i="14"/>
  <c r="D116" i="14"/>
  <c r="D114" i="14"/>
  <c r="D112" i="14"/>
  <c r="D110" i="14"/>
  <c r="D109" i="14" s="1"/>
  <c r="D108" i="14" s="1"/>
  <c r="C121" i="14"/>
  <c r="C119" i="14"/>
  <c r="C109" i="14" s="1"/>
  <c r="E82" i="14"/>
  <c r="E78" i="14"/>
  <c r="E77" i="14" s="1"/>
  <c r="D82" i="14"/>
  <c r="D78" i="14"/>
  <c r="D77" i="14" s="1"/>
  <c r="C53" i="14" l="1"/>
  <c r="C210" i="14" l="1"/>
  <c r="C209" i="14" s="1"/>
  <c r="D65" i="14" l="1"/>
  <c r="E65" i="14"/>
  <c r="C65" i="14"/>
  <c r="C185" i="14" l="1"/>
  <c r="D171" i="14"/>
  <c r="C125" i="14"/>
  <c r="C137" i="14"/>
  <c r="C69" i="14" l="1"/>
  <c r="C68" i="14" s="1"/>
  <c r="D23" i="14"/>
  <c r="E23" i="14"/>
  <c r="C23" i="14"/>
  <c r="C207" i="14" l="1"/>
  <c r="D75" i="14" l="1"/>
  <c r="E75" i="14"/>
  <c r="C75" i="14"/>
  <c r="D167" i="14" l="1"/>
  <c r="E167" i="14"/>
  <c r="C167" i="14"/>
  <c r="C183" i="14" l="1"/>
  <c r="D203" i="14" l="1"/>
  <c r="E203" i="14"/>
  <c r="C203" i="14"/>
  <c r="D177" i="14" l="1"/>
  <c r="E177" i="14"/>
  <c r="C177" i="14"/>
  <c r="D69" i="14" l="1"/>
  <c r="D68" i="14" s="1"/>
  <c r="C143" i="14" l="1"/>
  <c r="C148" i="14" l="1"/>
  <c r="C146" i="14" s="1"/>
  <c r="C188" i="14" l="1"/>
  <c r="E179" i="14"/>
  <c r="C129" i="14" l="1"/>
  <c r="C141" i="14" l="1"/>
  <c r="E171" i="14" l="1"/>
  <c r="C171" i="14"/>
  <c r="C116" i="14" l="1"/>
  <c r="D205" i="14" l="1"/>
  <c r="E205" i="14"/>
  <c r="C205" i="14"/>
  <c r="C93" i="14" l="1"/>
  <c r="C139" i="14" l="1"/>
  <c r="C133" i="14"/>
  <c r="C131" i="14"/>
  <c r="C127" i="14"/>
  <c r="C112" i="14"/>
  <c r="C110" i="14"/>
  <c r="C135" i="14" l="1"/>
  <c r="C123" i="14"/>
  <c r="C114" i="14"/>
  <c r="C108" i="14" l="1"/>
  <c r="D169" i="14"/>
  <c r="E169" i="14"/>
  <c r="C169" i="14"/>
  <c r="D188" i="14" l="1"/>
  <c r="E188" i="14"/>
  <c r="E175" i="14"/>
  <c r="D173" i="14"/>
  <c r="E173" i="14"/>
  <c r="E160" i="14" s="1"/>
  <c r="C173" i="14"/>
  <c r="E69" i="14"/>
  <c r="E68" i="14" l="1"/>
  <c r="E64" i="14" s="1"/>
  <c r="C35" i="14"/>
  <c r="D35" i="14"/>
  <c r="E35" i="14"/>
  <c r="C151" i="14" l="1"/>
  <c r="C150" i="14" s="1"/>
  <c r="C103" i="14"/>
  <c r="C82" i="14"/>
  <c r="C78" i="14" s="1"/>
  <c r="D39" i="14" l="1"/>
  <c r="E39" i="14"/>
  <c r="C39" i="14"/>
  <c r="D37" i="14"/>
  <c r="E37" i="14"/>
  <c r="C37" i="14"/>
  <c r="D33" i="14"/>
  <c r="E33" i="14"/>
  <c r="C33" i="14"/>
  <c r="E165" i="14" l="1"/>
  <c r="E199" i="14"/>
  <c r="E198" i="14" s="1"/>
  <c r="E194" i="14"/>
  <c r="E196" i="14"/>
  <c r="E190" i="14"/>
  <c r="D156" i="14"/>
  <c r="D158" i="14"/>
  <c r="D161" i="14"/>
  <c r="D163" i="14"/>
  <c r="E156" i="14"/>
  <c r="C158" i="14"/>
  <c r="E187" i="14" l="1"/>
  <c r="D155" i="14"/>
  <c r="D106" i="14"/>
  <c r="D105" i="14" s="1"/>
  <c r="D100" i="14"/>
  <c r="E91" i="14"/>
  <c r="E90" i="14" s="1"/>
  <c r="E86" i="14" s="1"/>
  <c r="E51" i="14"/>
  <c r="E53" i="14"/>
  <c r="E32" i="14"/>
  <c r="E31" i="14" s="1"/>
  <c r="E50" i="14" l="1"/>
  <c r="E22" i="14"/>
  <c r="D175" i="14" l="1"/>
  <c r="D160" i="14" s="1"/>
  <c r="C175" i="14"/>
  <c r="C160" i="14" s="1"/>
  <c r="E73" i="14"/>
  <c r="E72" i="14" s="1"/>
  <c r="D196" i="14" l="1"/>
  <c r="C196" i="14"/>
  <c r="D73" i="14" l="1"/>
  <c r="D72" i="14" s="1"/>
  <c r="C73" i="14"/>
  <c r="C72" i="14" s="1"/>
  <c r="D179" i="14" l="1"/>
  <c r="C179" i="14"/>
  <c r="D194" i="14" l="1"/>
  <c r="C194" i="14"/>
  <c r="C163" i="14" l="1"/>
  <c r="C161" i="14"/>
  <c r="E185" i="14" l="1"/>
  <c r="E97" i="14"/>
  <c r="E96" i="14" s="1"/>
  <c r="D97" i="14"/>
  <c r="D96" i="14" s="1"/>
  <c r="C97" i="14"/>
  <c r="C96" i="14" s="1"/>
  <c r="D199" i="14" l="1"/>
  <c r="D198" i="14" s="1"/>
  <c r="C199" i="14"/>
  <c r="C198" i="14" s="1"/>
  <c r="D190" i="14"/>
  <c r="C190" i="14"/>
  <c r="D185" i="14"/>
  <c r="D165" i="14"/>
  <c r="C165" i="14"/>
  <c r="C156" i="14"/>
  <c r="C155" i="14" s="1"/>
  <c r="C100" i="14"/>
  <c r="C99" i="14" s="1"/>
  <c r="E63" i="14"/>
  <c r="D64" i="14"/>
  <c r="C64" i="14"/>
  <c r="D32" i="14"/>
  <c r="D31" i="14" s="1"/>
  <c r="C32" i="14"/>
  <c r="C31" i="14" s="1"/>
  <c r="C187" i="14" l="1"/>
  <c r="D187" i="14"/>
  <c r="D88" i="14"/>
  <c r="D87" i="14" s="1"/>
  <c r="C88" i="14"/>
  <c r="C87" i="14" s="1"/>
  <c r="C22" i="14"/>
  <c r="C154" i="14" l="1"/>
  <c r="C153" i="14" s="1"/>
  <c r="D154" i="14"/>
  <c r="D153" i="14" s="1"/>
  <c r="D53" i="14"/>
  <c r="D59" i="14"/>
  <c r="C59" i="14"/>
  <c r="D61" i="14"/>
  <c r="C61" i="14"/>
  <c r="D56" i="14"/>
  <c r="C56" i="14"/>
  <c r="C58" i="14" l="1"/>
  <c r="C55" i="14" s="1"/>
  <c r="D58" i="14"/>
  <c r="D55" i="14" s="1"/>
  <c r="D99" i="14"/>
  <c r="D95" i="14" s="1"/>
  <c r="C95" i="14"/>
  <c r="D91" i="14"/>
  <c r="C91" i="14"/>
  <c r="C77" i="14"/>
  <c r="D63" i="14"/>
  <c r="C63" i="14"/>
  <c r="D51" i="14"/>
  <c r="D50" i="14" s="1"/>
  <c r="C51" i="14"/>
  <c r="C50" i="14" s="1"/>
  <c r="E48" i="14"/>
  <c r="C48" i="14"/>
  <c r="D48" i="14"/>
  <c r="D45" i="14"/>
  <c r="C45" i="14"/>
  <c r="D42" i="14"/>
  <c r="C42" i="14"/>
  <c r="C106" i="14"/>
  <c r="C105" i="14" s="1"/>
  <c r="D22" i="14"/>
  <c r="C90" i="14" l="1"/>
  <c r="C86" i="14" s="1"/>
  <c r="C41" i="14"/>
  <c r="D41" i="14"/>
  <c r="D90" i="14"/>
  <c r="E42" i="14"/>
  <c r="E45" i="14"/>
  <c r="E100" i="14"/>
  <c r="E99" i="14" s="1"/>
  <c r="E95" i="14" s="1"/>
  <c r="E106" i="14"/>
  <c r="E105" i="14" s="1"/>
  <c r="E158" i="14"/>
  <c r="E155" i="14" s="1"/>
  <c r="C21" i="14" l="1"/>
  <c r="E154" i="14"/>
  <c r="E153" i="14" s="1"/>
  <c r="E41" i="14"/>
  <c r="D86" i="14"/>
  <c r="E21" i="14" l="1"/>
  <c r="E212" i="14" s="1"/>
  <c r="D21" i="14"/>
  <c r="D212" i="14" s="1"/>
  <c r="C212" i="14"/>
</calcChain>
</file>

<file path=xl/sharedStrings.xml><?xml version="1.0" encoding="utf-8"?>
<sst xmlns="http://schemas.openxmlformats.org/spreadsheetml/2006/main" count="404" uniqueCount="399">
  <si>
    <t xml:space="preserve">  НАЛОГОВЫЕ И НЕНАЛОГОВЫЕ ДОХОДЫ</t>
  </si>
  <si>
    <t xml:space="preserve">  НАЛОГИ НА ПРИБЫЛЬ, ДОХОДЫ</t>
  </si>
  <si>
    <t xml:space="preserve">  Налог на доходы физических лиц</t>
  </si>
  <si>
    <t xml:space="preserve">  НАЛОГИ НА СОВОКУПНЫЙ ДОХОД</t>
  </si>
  <si>
    <t xml:space="preserve">  Единый налог на вмененный доход для отдельных видов деятельности</t>
  </si>
  <si>
    <t xml:space="preserve">  Единый налог на вмененный доход для отдельных видов деятельности (за налоговые периоды, истекшие до 1 января 2011 года)</t>
  </si>
  <si>
    <t xml:space="preserve">  Единый сельскохозяйственный налог</t>
  </si>
  <si>
    <t xml:space="preserve">  Единый сельскохозяйственный налог (за налоговые периоды, истекшие до 1 января 2011 года)</t>
  </si>
  <si>
    <t xml:space="preserve">  Налог, взимаемый в связи с применением патентной системы налогообложения</t>
  </si>
  <si>
    <t xml:space="preserve">  ГОСУДАРСТВЕННАЯ ПОШЛИНА</t>
  </si>
  <si>
    <t xml:space="preserve">  ЗАДОЛЖЕННОСТЬ И ПЕРЕРАСЧЕТЫ ПО ОТМЕНЕННЫМ НАЛОГАМ, СБОРАМ И ИНЫМ ОБЯЗАТЕЛЬНЫМ ПЛАТЕЖАМ</t>
  </si>
  <si>
    <t xml:space="preserve">  Налог на прибыль организаций, зачислявшийся до 1 января 2005 года в местные бюджеты</t>
  </si>
  <si>
    <t xml:space="preserve">  Налог на прибыль организаций, зачислявшийся до 1 января 2005 года в местные бюджеты, мобилизуемый на территориях муниципальных районов</t>
  </si>
  <si>
    <t xml:space="preserve">  ДОХОДЫ ОТ ИСПОЛЬЗОВАНИЯ ИМУЩЕСТВА, НАХОДЯЩЕГОСЯ В ГОСУДАРСТВЕННОЙ И МУНИЦИПАЛЬНОЙ СОБСТВЕННОСТИ</t>
  </si>
  <si>
    <t xml:space="preserve">  ПЛАТЕЖИ ПРИ ПОЛЬЗОВАНИИ ПРИРОДНЫМИ РЕСУРСАМИ</t>
  </si>
  <si>
    <t xml:space="preserve">  Плата за негативное воздействие на окружающую среду</t>
  </si>
  <si>
    <t xml:space="preserve">  Плата за выбросы загрязняющих веществ в атмосферный воздух стационарными объектами</t>
  </si>
  <si>
    <t xml:space="preserve">  Плата за выбросы загрязняющих веществ в атмосферный воздух передвижными объектами</t>
  </si>
  <si>
    <t xml:space="preserve">  Плата за сбросы загрязняющих веществ в водные объекты</t>
  </si>
  <si>
    <t xml:space="preserve">  Плата за размещение отходов производства и потребления</t>
  </si>
  <si>
    <t xml:space="preserve">  Доходы от компенсации затрат государства</t>
  </si>
  <si>
    <t xml:space="preserve">  ДОХОДЫ ОТ ПРОДАЖИ МАТЕРИАЛЬНЫХ И НЕМАТЕРИАЛЬНЫХ АКТИВОВ</t>
  </si>
  <si>
    <t xml:space="preserve">  Доходы от продажи земельных участков, государственная собственность на которые не разграничена</t>
  </si>
  <si>
    <t xml:space="preserve">  АДМИНИСТРАТИВНЫЕ ПЛАТЕЖИ И СБОРЫ</t>
  </si>
  <si>
    <t xml:space="preserve">  Платежи, взимаемые органами местного самоуправления (организациями) муниципальных районов за выполнение определенных функций</t>
  </si>
  <si>
    <t xml:space="preserve">  ШТРАФЫ, САНКЦИИ, ВОЗМЕЩЕНИЕ УЩЕРБА</t>
  </si>
  <si>
    <t xml:space="preserve">  БЕЗВОЗМЕЗДНЫЕ ПОСТУПЛЕНИЯ</t>
  </si>
  <si>
    <t xml:space="preserve">  БЕЗВОЗМЕЗДНЫЕ ПОСТУПЛЕНИЯ ОТ ДРУГИХ БЮДЖЕТОВ БЮДЖЕТНОЙ СИСТЕМЫ РОССИЙСКОЙ ФЕДЕРАЦИИ</t>
  </si>
  <si>
    <t>1050302001 0000 110</t>
  </si>
  <si>
    <t>В С Е Г О:</t>
  </si>
  <si>
    <t>Приложение 1</t>
  </si>
  <si>
    <t>1 09 07000 00 0000 110</t>
  </si>
  <si>
    <t>Прочие налоги и сборы (по отменённым местным налогам и сборам )</t>
  </si>
  <si>
    <t>1 09 07010 00 0000 110</t>
  </si>
  <si>
    <t>Налог на рекламу</t>
  </si>
  <si>
    <t>1 09 07013 05 0000 110</t>
  </si>
  <si>
    <t>Налог на рекламу, мобилизуемый на территориях муниципальных районов</t>
  </si>
  <si>
    <t>1 09 07030 00 0000 110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</si>
  <si>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</si>
  <si>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1 09 07033 05 0000 110</t>
  </si>
  <si>
    <t xml:space="preserve">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</si>
  <si>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</si>
  <si>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</si>
  <si>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113010000 0000 130</t>
  </si>
  <si>
    <t>1130150000 0000 130</t>
  </si>
  <si>
    <t>1130154005 0000 130</t>
  </si>
  <si>
    <t xml:space="preserve"> Доходы от оказания платных услуг (работ)</t>
  </si>
  <si>
    <t xml:space="preserve"> Плата за оказание услуг по присоединению объектов дорожного сервиса к автомобильным дорогам общего пользования</t>
  </si>
  <si>
    <t xml:space="preserve">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муниципальных районов</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</si>
  <si>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</si>
  <si>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</si>
  <si>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</si>
  <si>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</si>
  <si>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</si>
  <si>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</si>
  <si>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</si>
  <si>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</si>
  <si>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Субвенции местным бюджетам на выполнение передаваемых полномочий субъектов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</si>
  <si>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</si>
  <si>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</si>
  <si>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</si>
  <si>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бюджетной системы Российской Федерации (межбюджетные субсидии)</t>
  </si>
  <si>
    <t xml:space="preserve"> Прочие субсидии</t>
  </si>
  <si>
    <t xml:space="preserve"> Прочие субсидии бюджетам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</si>
  <si>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</si>
  <si>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</si>
  <si>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2 02 02008 05 0000 151</t>
  </si>
  <si>
    <t>2 02 02008 00 0000 151</t>
  </si>
  <si>
    <t>Субсидии бюджетам муниципальных районов на обеспечение жильем молодых семей</t>
  </si>
  <si>
    <t>Субсидии бюджетам на обеспечение жильем молодых семей</t>
  </si>
  <si>
    <t>Субсидии бюджетам муниципальных районов на реализацию федеральных целевых программ</t>
  </si>
  <si>
    <t>Субсидии бюджетам на реализацию федеральных целевых программ</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</si>
  <si>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</si>
  <si>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</si>
  <si>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бюджетной системы Российской Федерации</t>
  </si>
  <si>
    <t xml:space="preserve"> 1090000000 0000 000</t>
  </si>
  <si>
    <t xml:space="preserve"> 1090100000 0000 110</t>
  </si>
  <si>
    <t xml:space="preserve"> 1090103005 0000 110</t>
  </si>
  <si>
    <t xml:space="preserve">  Доходы от продажи земельных участков, находящихся в государственной и муниципальной собственности </t>
  </si>
  <si>
    <t xml:space="preserve">  Дотации бюджетам бюджетной системы Российской Федерации </t>
  </si>
  <si>
    <t xml:space="preserve">  Дотации на выравнивание бюджетной обеспеченности</t>
  </si>
  <si>
    <t xml:space="preserve">  Дотации бюджетам на поддержку мер по обеспечению сбалансированности бюджетов</t>
  </si>
  <si>
    <t xml:space="preserve">  Дотации бюджетам муниципальных районов на поддержку мер по обеспечению сбалансированности бюджетов</t>
  </si>
  <si>
    <t>Субсидии бюджетам муниципальных районов на  софинансирование капитальных вложений в объекты муниципальной собственности</t>
  </si>
  <si>
    <t>Субвенции бюджетам муниципальных районов на выполнение передаваемых полномочий субъектов Российской Федерации</t>
  </si>
  <si>
    <t>2 02 20051 05 0000 151</t>
  </si>
  <si>
    <t>2 02 20051 00 0000 151</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</si>
  <si>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</si>
  <si>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</si>
  <si>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</si>
  <si>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</si>
  <si>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</si>
  <si>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</si>
  <si>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</si>
  <si>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Плата за размещение отходов производства</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</si>
  <si>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</si>
  <si>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</si>
  <si>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</si>
  <si>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</si>
  <si>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</si>
  <si>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</si>
  <si>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</si>
  <si>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</si>
  <si>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к решению Карачевского районного</t>
  </si>
  <si>
    <t>рублей</t>
  </si>
  <si>
    <t>Совета народных депутатов</t>
  </si>
  <si>
    <t>1 00 00000 00 0000 000</t>
  </si>
  <si>
    <t>1010000000 0000 000</t>
  </si>
  <si>
    <t>1010200001 0000 110</t>
  </si>
  <si>
    <t>1010201001 0000 110</t>
  </si>
  <si>
    <t xml:space="preserve"> 1010202001 0000 110</t>
  </si>
  <si>
    <t>1010203001 0000 110</t>
  </si>
  <si>
    <t>1010204001 0000 110</t>
  </si>
  <si>
    <t xml:space="preserve"> 1030000000 0000 000</t>
  </si>
  <si>
    <t>10302000 01 0000 110</t>
  </si>
  <si>
    <t>10302230 01 0000 110</t>
  </si>
  <si>
    <t xml:space="preserve"> 10302240 01 0000 110</t>
  </si>
  <si>
    <t xml:space="preserve"> 10302250 01 0000 110</t>
  </si>
  <si>
    <t>10302260 01 0000 110</t>
  </si>
  <si>
    <t xml:space="preserve"> 1050000000 0000 000</t>
  </si>
  <si>
    <t xml:space="preserve"> 1050200002 0000 110</t>
  </si>
  <si>
    <t xml:space="preserve"> 1050201002 0000 110</t>
  </si>
  <si>
    <t xml:space="preserve"> 1050202002 0000 110</t>
  </si>
  <si>
    <t>1050300001 0000 110</t>
  </si>
  <si>
    <t xml:space="preserve"> 1050301001 0000 110</t>
  </si>
  <si>
    <t xml:space="preserve"> 1050400002 0000 110</t>
  </si>
  <si>
    <t xml:space="preserve"> 1050402002 0000 110</t>
  </si>
  <si>
    <t>1080000000 0000 000</t>
  </si>
  <si>
    <t xml:space="preserve"> 1080300001 0000 110</t>
  </si>
  <si>
    <t>1080301001 0000 110</t>
  </si>
  <si>
    <t xml:space="preserve"> 1080700001 0000 110</t>
  </si>
  <si>
    <t>1080715001 0000 110</t>
  </si>
  <si>
    <t>1110000000 0000 000</t>
  </si>
  <si>
    <t xml:space="preserve"> 1110500000 0000 120</t>
  </si>
  <si>
    <t>1110501000 0000 120</t>
  </si>
  <si>
    <t>11110501305 0000 120</t>
  </si>
  <si>
    <t xml:space="preserve"> 1110501313 0000 120</t>
  </si>
  <si>
    <t xml:space="preserve"> 1110900000 0000 120</t>
  </si>
  <si>
    <t xml:space="preserve"> 1110904000 0000 120</t>
  </si>
  <si>
    <t>1120000000 0000 000</t>
  </si>
  <si>
    <t xml:space="preserve"> 1120100001 0000 120</t>
  </si>
  <si>
    <t xml:space="preserve"> 1120101001 0000 120</t>
  </si>
  <si>
    <t>1120102001 0000 120</t>
  </si>
  <si>
    <t xml:space="preserve"> 1120103001 0000 120</t>
  </si>
  <si>
    <t xml:space="preserve"> 1120104001 0000 120</t>
  </si>
  <si>
    <t>1120104101 0000 120</t>
  </si>
  <si>
    <t>1130000000 0000 000</t>
  </si>
  <si>
    <t xml:space="preserve"> 1130200000 0000 130</t>
  </si>
  <si>
    <t>1140000000 0000 000</t>
  </si>
  <si>
    <t>1140205005 0000 410</t>
  </si>
  <si>
    <t>1140205305 0000 410</t>
  </si>
  <si>
    <t xml:space="preserve"> 1140600000 0000 430</t>
  </si>
  <si>
    <t>1140601000 0000 430</t>
  </si>
  <si>
    <t xml:space="preserve"> 1140601305 0000 430</t>
  </si>
  <si>
    <t>1140601313 0000 430</t>
  </si>
  <si>
    <t>1150000000 0000 000</t>
  </si>
  <si>
    <t>1150200000 0000 140</t>
  </si>
  <si>
    <t>1150205005 0000 140</t>
  </si>
  <si>
    <t>1110904505 0000 120</t>
  </si>
  <si>
    <t>2000000000 0000 000</t>
  </si>
  <si>
    <t>2020000000 0000 000</t>
  </si>
  <si>
    <t>2 02 40014 05 0000 150</t>
  </si>
  <si>
    <t>2 02 40014 00 0000 150</t>
  </si>
  <si>
    <t>2 02 40000 00 0000 150</t>
  </si>
  <si>
    <t>2 02 35120 05 0000 150</t>
  </si>
  <si>
    <t>2 02 35120 00 0000 150</t>
  </si>
  <si>
    <t>2 02 35118 00 0000 150</t>
  </si>
  <si>
    <t>2 02 35082 05 0000 150</t>
  </si>
  <si>
    <t>2 02 35082 00 0000 150</t>
  </si>
  <si>
    <t>2 02 30029 05 0000 150</t>
  </si>
  <si>
    <t>2 02 30029 00 0000 150</t>
  </si>
  <si>
    <t>2 02 30024 05 0000 150</t>
  </si>
  <si>
    <t>2 02 30024 00 0000 150</t>
  </si>
  <si>
    <t>2 02 30000 00 0000 150</t>
  </si>
  <si>
    <t>2022000000 0000 150</t>
  </si>
  <si>
    <t>2021500205 0000 150</t>
  </si>
  <si>
    <t xml:space="preserve"> 2021500200 0000 150</t>
  </si>
  <si>
    <t xml:space="preserve"> 2021500105 0000 150</t>
  </si>
  <si>
    <t xml:space="preserve"> 2021500100 0000 150</t>
  </si>
  <si>
    <t xml:space="preserve"> 2021000000 0000 150</t>
  </si>
  <si>
    <t>2 02 35118 05 0000 150</t>
  </si>
  <si>
    <t>Субсидии бюджетам на софинансирование капитальных вложений в объекты муниципальной собственности</t>
  </si>
  <si>
    <t>2 02 20077 05 0000 150</t>
  </si>
  <si>
    <t>2 02 20077 00 0000 150</t>
  </si>
  <si>
    <t>10302231 01 0000 110</t>
  </si>
  <si>
    <t xml:space="preserve"> 10302241 01 0000 110</t>
  </si>
  <si>
    <t xml:space="preserve"> 10302251 01 0000 110</t>
  </si>
  <si>
    <t>10302261 01 0000 110</t>
  </si>
  <si>
    <t>2 02 25497 00 0000 150</t>
  </si>
  <si>
    <t>2 02 25497 05 0000 150</t>
  </si>
  <si>
    <t>2 02 25519 05 0000 150</t>
  </si>
  <si>
    <t>2 02 25519 00 0000 150</t>
  </si>
  <si>
    <t>1120104201 0000 120</t>
  </si>
  <si>
    <t>Плата за размещение твердых коммунальных отходов</t>
  </si>
  <si>
    <t>1120107001 0000 120</t>
  </si>
  <si>
    <t>Плата за выбросы загрязняющих веществ, образующихся при сжигании на факельных установках и (или) рассеивании попутного нефтяного газа</t>
  </si>
  <si>
    <t>1140602000 0000 430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</si>
  <si>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</si>
  <si>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1140602505 00000 430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</si>
  <si>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</si>
  <si>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1170000000 0000 000</t>
  </si>
  <si>
    <t>ПРОЧИЕ НЕНАЛОГОВЫЕ ДОХОДЫ</t>
  </si>
  <si>
    <t>1170500000 0000 180</t>
  </si>
  <si>
    <t>Прочие неналоговые доходы</t>
  </si>
  <si>
    <t>1170505005 0000 180</t>
  </si>
  <si>
    <t>Прочие неналоговые доходы бюджетов муниципальных районов</t>
  </si>
  <si>
    <t>1130206000 0000 130</t>
  </si>
  <si>
    <t>Доходы, поступающие в порядке возмещения расходов, понесенных в связи с эксплуатацией имущества</t>
  </si>
  <si>
    <t>1130206505 0000 130</t>
  </si>
  <si>
    <t>Доходы, поступающие в порядке возмещения расходов, понесенных в связи с эксплуатацией имущества муниципальных районов</t>
  </si>
  <si>
    <t>плановый период 2021 и 2022 годов"</t>
  </si>
  <si>
    <t>Платежи, взимаемые государственными и муниципальными органами (организациями) за выполнение определенных функций</t>
  </si>
  <si>
    <t xml:space="preserve">  Дотации бюджетам муниципальных районов на выравнивание  бюджетной обеспеченности из бюджета субъекта Российской Федерации</t>
  </si>
  <si>
    <t>2 02 25467 00 0000 150</t>
  </si>
  <si>
    <t>2 02 25467 05 0000 150</t>
  </si>
  <si>
    <t xml:space="preserve"> 2 02 29999 05 0000 150</t>
  </si>
  <si>
    <t xml:space="preserve"> 2 02 29999 00 0000 150</t>
  </si>
  <si>
    <t>1 16 01073 01 0000 140</t>
  </si>
  <si>
    <t>1 16 01070 01 0000 140</t>
  </si>
  <si>
    <t>Административные штрафы, установленные Кодексом Российской Федерации об административных правонарушениях</t>
  </si>
  <si>
    <t>1 16 01000 01 0000 140</t>
  </si>
  <si>
    <t>1 16 00000 00 0000 000</t>
  </si>
  <si>
    <t>1 16 01080 01 0000 140</t>
  </si>
  <si>
    <t>1 16 01083 01 0000 140</t>
  </si>
  <si>
    <t>1 16 01203 01 0000 140</t>
  </si>
  <si>
    <t>1 16 01200 01 0000 140</t>
  </si>
  <si>
    <t>1 16 11050 01 0000 140</t>
  </si>
  <si>
    <t>Платежи, уплачиваемые в целях возмещения вреда</t>
  </si>
  <si>
    <t>1 16 11000 01 0000 140</t>
  </si>
  <si>
    <t>1110531313 0000 120</t>
  </si>
  <si>
    <t>1110531000 0000 120</t>
  </si>
  <si>
    <t>1110530000 0000 120</t>
  </si>
  <si>
    <t xml:space="preserve"> 1140200000 0000 000</t>
  </si>
  <si>
    <t>1 16 10123 01 0000 140</t>
  </si>
  <si>
    <t>1 16 10120 00 0000 140</t>
  </si>
  <si>
    <t>"О бюджете  Карачевского муниципального района</t>
  </si>
  <si>
    <t xml:space="preserve">Брянской области на 2020 год и на </t>
  </si>
  <si>
    <t xml:space="preserve">"О внесении изменений в решение </t>
  </si>
  <si>
    <t>Совета народных депутатов а</t>
  </si>
  <si>
    <t>Приложение 1.1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</si>
  <si>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</si>
  <si>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</si>
  <si>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1 16 01050 01 0000 140</t>
  </si>
  <si>
    <t>1 16 01053 01 0000 140</t>
  </si>
  <si>
    <t>1 16 01060 01 0000 140</t>
  </si>
  <si>
    <t>1 16 01063 01 0000 140</t>
  </si>
  <si>
    <t>1 16 01140 01 0000 140</t>
  </si>
  <si>
    <t>1 16 01143 01 0000 140</t>
  </si>
  <si>
    <t>1 16 01150 01 0000 140</t>
  </si>
  <si>
    <t>1 16 01153 01 0000 140</t>
  </si>
  <si>
    <t>1 16 01170 01 0000 140</t>
  </si>
  <si>
    <t>1 16 01173 01 0000 140</t>
  </si>
  <si>
    <t>1 16 01190 01 0000 140</t>
  </si>
  <si>
    <t>1 16 01193 01 0000 140</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</si>
  <si>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</si>
  <si>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</si>
  <si>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</si>
  <si>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</si>
  <si>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</si>
  <si>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</si>
  <si>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11302990 00 0000 130</t>
  </si>
  <si>
    <t>Прочие доходы от компенсации затрат государства</t>
  </si>
  <si>
    <t>11302995 05 0000 130</t>
  </si>
  <si>
    <t>Прочие доходы от компенсации затрат бюджетов муниципальных районов</t>
  </si>
  <si>
    <t>2 02 45303 00 0000 150</t>
  </si>
  <si>
    <t>2 02 45303 05 0000 150</t>
  </si>
  <si>
    <t>1 16 01084 01 0000 140</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</si>
  <si>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</si>
  <si>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</si>
  <si>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</si>
  <si>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</si>
  <si>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</si>
  <si>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</si>
  <si>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</si>
  <si>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1 16 10060 00 0000 140</t>
  </si>
  <si>
    <t>Платежи в целях возмещения убытков, причиненных уклонением от заключения муниципального контракта</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</si>
  <si>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</si>
  <si>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</si>
  <si>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1010208001 0000 110</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</si>
  <si>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</si>
  <si>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</si>
  <si>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</si>
  <si>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</si>
  <si>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1 16 01160 01 0000 140</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</si>
  <si>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</si>
  <si>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</si>
  <si>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</si>
  <si>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</si>
  <si>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</si>
  <si>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1 16 11060 01 0000 140</t>
  </si>
  <si>
    <t>Платежи, уплачиваемые в целях возмещения вреда, причиняемого автомобильным дорогам</t>
  </si>
  <si>
    <t>1 16 11064 01 0000 140</t>
  </si>
  <si>
    <t>1110531305 0000 120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</si>
  <si>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</si>
  <si>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2025 год</t>
  </si>
  <si>
    <t>2 02 25511 00 0000 150</t>
  </si>
  <si>
    <t>2 02 25511 05 0000 150</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</si>
  <si>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</si>
  <si>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</si>
  <si>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</si>
  <si>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</si>
  <si>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</si>
  <si>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</si>
  <si>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</si>
  <si>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</si>
  <si>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ОКАЗАНИЯ ПЛАТНЫХ УСЛУГ И КОМПЕНСАЦИИ ЗАТРАТ ГОСУДАРСТВА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</si>
  <si>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</si>
  <si>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</si>
  <si>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</si>
  <si>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</si>
  <si>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</si>
  <si>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</si>
  <si>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</si>
  <si>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</si>
  <si>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</si>
  <si>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</si>
  <si>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</si>
  <si>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</si>
  <si>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</si>
  <si>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</si>
  <si>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</si>
  <si>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</si>
  <si>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</si>
  <si>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</si>
  <si>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1110908000 0000 120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</si>
  <si>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</si>
  <si>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1110908005 0000 120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</si>
  <si>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</si>
  <si>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</si>
  <si>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</si>
  <si>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1010213001 0000 110</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</si>
  <si>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</si>
  <si>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</si>
  <si>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</si>
  <si>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</si>
  <si>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1010214001 0000 110</t>
  </si>
  <si>
    <t>2 02 25243 00 0000 150</t>
  </si>
  <si>
    <t>2 02 25243 05 0000 150</t>
  </si>
  <si>
    <t>Субсидии бюджетам муниципальных районов на строительство и реконструкцию (модернизацию) объектов питьевого водоснабжения</t>
  </si>
  <si>
    <t>Субсидии бюджетам на строительство и реконструкцию (модернизацию) объектов питьевого водоснабжения</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</si>
  <si>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</si>
  <si>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</si>
  <si>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</si>
  <si>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</si>
  <si>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</si>
  <si>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</si>
  <si>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</si>
  <si>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</si>
  <si>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поддержку отрасли культуры</t>
  </si>
  <si>
    <t>Субсидии бюджетам муниципальных районов на поддержку отрасли культуры</t>
  </si>
  <si>
    <t>2026 год</t>
  </si>
  <si>
    <t>1 16 01330 00 0000 140</t>
  </si>
  <si>
    <t>2 02 25753 05 0000 150</t>
  </si>
  <si>
    <t>Субсидии бюджетам на софинансирование закупки и монтажа оборудования для создания "умных" спортивных площадок</t>
  </si>
  <si>
    <t>2 02 25753 00 0000 150</t>
  </si>
  <si>
    <t>Субсидии бюджетам муниципальных районов на софинансирование закупки и монтажа оборудования для создания "умных" спортивных площадок</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</si>
  <si>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</si>
  <si>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</si>
  <si>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</si>
  <si>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</si>
  <si>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2 19 00000 00 0000 000</t>
  </si>
  <si>
    <t>ВОЗВРАТ ОСТАТКОВ СУБСИДИЙ, СУБВЕНЦИЙ И ИНЫХ МЕЖБЮДЖЕТНЫХ ТРАНСФЕРТОВ, ИМЕЮЩИХ ЦЕЛЕВОЕ НАЗНАЧЕНИЕ, ПРОШЛЫХ ЛЕТ</t>
  </si>
  <si>
    <t>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</si>
  <si>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</si>
  <si>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</si>
  <si>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</si>
  <si>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Брянской области на 2025 год и на </t>
  </si>
  <si>
    <t>плановый период 2026 и 2027 годов"</t>
  </si>
  <si>
    <t>Доходы бюджета Карачевского муниципального  района Брянской области на 2025 год</t>
  </si>
  <si>
    <t xml:space="preserve"> и на плановый период 2026 и 2027 годов</t>
  </si>
  <si>
    <t>2027 год</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</si>
  <si>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</si>
  <si>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</si>
  <si>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1 16 01113 01 0000 140</t>
  </si>
  <si>
    <t>1 16 01123 01 0000 140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</si>
  <si>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</si>
  <si>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</si>
  <si>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</si>
  <si>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</si>
  <si>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</si>
  <si>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</si>
  <si>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</si>
  <si>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</si>
  <si>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</si>
  <si>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</si>
  <si>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</si>
  <si>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</si>
  <si>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</si>
  <si>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тяжеловесными транспортными средствами</t>
  </si>
  <si>
    <t>2 02 25750 05 0000 150</t>
  </si>
  <si>
    <t>Субсидии бюджетам муниципальных районов на реализацию мероприятий по модернизации школьных систем образования</t>
  </si>
  <si>
    <t>2 02 25750 00 0000 150</t>
  </si>
  <si>
    <t>Субсидии бюджетам на реализацию мероприятий по модернизации школьных систем образования</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</si>
  <si>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</si>
  <si>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</si>
  <si>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</si>
  <si>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</si>
  <si>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Наименование </t>
  </si>
  <si>
    <t xml:space="preserve">Код бюджетной классификации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</si>
</sst>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15" x14ac:knownFonts="1">
    <font>
      <sz val="10"/>
      <name val="Arial Cyr"/>
      <charset val="204"/>
    </font>
    <font>
      <b/>
      <sz val="14"/>
      <name val="Times New Roman"/>
      <family val="1"/>
      <charset val="204"/>
    </font>
    <font>
      <sz val="14"/>
      <name val="Times New Roman"/>
      <family val="1"/>
      <charset val="204"/>
    </font>
    <font>
      <b/>
      <sz val="10"/>
      <name val="Arial Cyr"/>
      <charset val="204"/>
    </font>
    <font>
      <sz val="12"/>
      <name val="Times New Roman"/>
      <family val="1"/>
      <charset val="204"/>
    </font>
    <font>
      <sz val="13"/>
      <color theme="1"/>
      <name val="Times New Roman"/>
      <family val="1"/>
      <charset val="204"/>
    </font>
    <font>
      <sz val="14"/>
      <color theme="1"/>
      <name val="Times New Roman"/>
      <family val="1"/>
      <charset val="204"/>
    </font>
    <font>
      <sz val="10"/>
      <color theme="1"/>
      <name val="Arial Cyr"/>
      <charset val="204"/>
    </font>
    <font>
      <sz val="10"/>
      <color theme="1"/>
      <name val="Arial Cyr"/>
      <family val="2"/>
      <charset val="204"/>
    </font>
    <font>
      <sz val="12.5"/>
      <name val="Times New Roman"/>
      <family val="1"/>
      <charset val="204"/>
    </font>
    <font>
      <sz val="12.5"/>
      <name val="Arial Cyr"/>
      <charset val="204"/>
    </font>
    <font>
      <sz val="12"/>
      <color theme="1"/>
      <name val="Times New Roman"/>
      <family val="1"/>
      <charset val="204"/>
    </font>
    <font>
      <b/>
      <sz val="12"/>
      <name val="Times New Roman"/>
      <family val="1"/>
      <charset val="204"/>
    </font>
    <font>
      <b/>
      <sz val="12"/>
      <color theme="1"/>
      <name val="Times New Roman"/>
      <family val="1"/>
      <charset val="204"/>
    </font>
    <font>
      <sz val="10"/>
      <name val="Arial Cyr"/>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43" fontId="14" fillId="0" borderId="0" applyFont="0" applyFill="0" applyBorder="0" applyAlignment="0" applyProtection="0"/>
  </cellStyleXfs>
  <cellXfs count="84">
    <xf numFmtId="0" fontId="0" fillId="0" borderId="0" xfId="0"/>
    <xf numFmtId="0" fontId="0" fillId="0" borderId="0" xfId="0" applyFill="1"/>
    <xf numFmtId="0" fontId="2" fillId="0" borderId="0" xfId="0" applyFont="1" applyFill="1"/>
    <xf numFmtId="0" fontId="2" fillId="0" borderId="0" xfId="0" applyFont="1" applyFill="1" applyAlignment="1">
      <alignment horizontal="center" vertical="top"/>
    </xf>
    <xf numFmtId="0" fontId="2" fillId="0" borderId="0" xfId="0" applyFont="1" applyFill="1" applyAlignment="1">
      <alignment horizontal="right"/>
    </xf>
    <xf numFmtId="0" fontId="2" fillId="0" borderId="0" xfId="0" applyFont="1" applyFill="1" applyAlignment="1">
      <alignment horizontal="left"/>
    </xf>
    <xf numFmtId="49" fontId="2" fillId="0" borderId="0" xfId="0" applyNumberFormat="1" applyFont="1" applyFill="1"/>
    <xf numFmtId="0" fontId="2" fillId="0" borderId="1" xfId="0" applyFont="1" applyFill="1" applyBorder="1" applyAlignment="1"/>
    <xf numFmtId="0" fontId="2" fillId="0" borderId="0" xfId="0" applyFont="1" applyFill="1" applyAlignment="1">
      <alignment horizontal="center"/>
    </xf>
    <xf numFmtId="0" fontId="2" fillId="0" borderId="0" xfId="0" applyFont="1" applyFill="1" applyBorder="1" applyAlignment="1"/>
    <xf numFmtId="49" fontId="2" fillId="0" borderId="0" xfId="0" applyNumberFormat="1" applyFont="1" applyFill="1" applyBorder="1"/>
    <xf numFmtId="0" fontId="2" fillId="0" borderId="0" xfId="0" applyFont="1" applyFill="1" applyAlignment="1">
      <alignment vertical="top"/>
    </xf>
    <xf numFmtId="0" fontId="2" fillId="0" borderId="0" xfId="0" applyFont="1" applyFill="1" applyAlignment="1"/>
    <xf numFmtId="0" fontId="1" fillId="0" borderId="0" xfId="0" applyFont="1" applyFill="1"/>
    <xf numFmtId="0" fontId="3" fillId="0" borderId="0" xfId="0" applyFont="1" applyFill="1"/>
    <xf numFmtId="0" fontId="0" fillId="0" borderId="0" xfId="0" applyFont="1" applyFill="1"/>
    <xf numFmtId="0" fontId="1" fillId="0" borderId="0" xfId="0" applyFont="1" applyFill="1" applyAlignment="1">
      <alignment wrapText="1"/>
    </xf>
    <xf numFmtId="0" fontId="2" fillId="0" borderId="0" xfId="0" applyFont="1" applyFill="1" applyAlignment="1">
      <alignment horizontal="left" vertical="top"/>
    </xf>
    <xf numFmtId="0" fontId="4" fillId="0" borderId="5" xfId="0" applyFont="1" applyFill="1" applyBorder="1" applyAlignment="1">
      <alignment horizontal="justify" wrapText="1"/>
    </xf>
    <xf numFmtId="0" fontId="4" fillId="0" borderId="5" xfId="0" applyFont="1" applyFill="1" applyBorder="1" applyAlignment="1">
      <alignment horizontal="left" vertical="top" wrapText="1"/>
    </xf>
    <xf numFmtId="0" fontId="4" fillId="0" borderId="5" xfId="0" applyFont="1" applyBorder="1" applyAlignment="1">
      <alignment horizontal="left" vertical="top" wrapText="1"/>
    </xf>
    <xf numFmtId="0" fontId="2" fillId="0" borderId="0" xfId="0" applyFont="1" applyFill="1" applyAlignment="1">
      <alignment horizontal="left" vertical="top"/>
    </xf>
    <xf numFmtId="0" fontId="6" fillId="0" borderId="0" xfId="0" applyFont="1" applyFill="1"/>
    <xf numFmtId="0" fontId="7" fillId="0" borderId="0" xfId="0" applyFont="1" applyFill="1"/>
    <xf numFmtId="0" fontId="6" fillId="0" borderId="0" xfId="0" applyNumberFormat="1" applyFont="1" applyFill="1"/>
    <xf numFmtId="0" fontId="7" fillId="0" borderId="0" xfId="0" applyNumberFormat="1" applyFont="1" applyFill="1"/>
    <xf numFmtId="0" fontId="8" fillId="0" borderId="0" xfId="0" applyFont="1" applyFill="1"/>
    <xf numFmtId="0" fontId="5" fillId="0" borderId="0" xfId="0" applyFont="1" applyFill="1" applyAlignment="1">
      <alignment horizontal="left"/>
    </xf>
    <xf numFmtId="0" fontId="5" fillId="0" borderId="0" xfId="0" applyFont="1" applyFill="1" applyAlignment="1"/>
    <xf numFmtId="0" fontId="2" fillId="0" borderId="0" xfId="0" applyFont="1" applyFill="1" applyAlignment="1">
      <alignment horizontal="left" vertical="top"/>
    </xf>
    <xf numFmtId="0" fontId="9" fillId="0" borderId="0" xfId="0" applyFont="1" applyFill="1"/>
    <xf numFmtId="0" fontId="10" fillId="0" borderId="0" xfId="0" applyFont="1" applyFill="1"/>
    <xf numFmtId="0" fontId="9" fillId="0" borderId="0" xfId="0" applyFont="1" applyFill="1" applyAlignment="1">
      <alignment horizontal="left" vertical="top"/>
    </xf>
    <xf numFmtId="0" fontId="11" fillId="0" borderId="5" xfId="0" applyFont="1" applyFill="1" applyBorder="1" applyAlignment="1">
      <alignment horizontal="justify" vertical="top" wrapText="1"/>
    </xf>
    <xf numFmtId="0" fontId="4" fillId="0" borderId="5" xfId="0" applyFont="1" applyFill="1" applyBorder="1" applyAlignment="1">
      <alignment horizontal="justify" vertical="top" wrapText="1"/>
    </xf>
    <xf numFmtId="49" fontId="12" fillId="0" borderId="5" xfId="0" applyNumberFormat="1" applyFont="1" applyFill="1" applyBorder="1" applyAlignment="1">
      <alignment horizontal="center" vertical="top" wrapText="1" shrinkToFit="1"/>
    </xf>
    <xf numFmtId="0" fontId="12" fillId="0" borderId="5" xfId="0" applyFont="1" applyFill="1" applyBorder="1" applyAlignment="1">
      <alignment vertical="top" wrapText="1"/>
    </xf>
    <xf numFmtId="4" fontId="12" fillId="0" borderId="3" xfId="0" applyNumberFormat="1" applyFont="1" applyFill="1" applyBorder="1" applyAlignment="1">
      <alignment horizontal="center" vertical="top" wrapText="1" shrinkToFit="1"/>
    </xf>
    <xf numFmtId="49" fontId="4" fillId="0" borderId="5" xfId="0" applyNumberFormat="1" applyFont="1" applyFill="1" applyBorder="1" applyAlignment="1">
      <alignment horizontal="center" vertical="top" wrapText="1" shrinkToFit="1"/>
    </xf>
    <xf numFmtId="0" fontId="4" fillId="0" borderId="5" xfId="0" applyFont="1" applyFill="1" applyBorder="1" applyAlignment="1">
      <alignment vertical="top" wrapText="1"/>
    </xf>
    <xf numFmtId="4" fontId="4" fillId="0" borderId="5" xfId="0" applyNumberFormat="1" applyFont="1" applyFill="1" applyBorder="1" applyAlignment="1">
      <alignment horizontal="center" vertical="top" wrapText="1" shrinkToFit="1"/>
    </xf>
    <xf numFmtId="4" fontId="4" fillId="0" borderId="3" xfId="0" applyNumberFormat="1" applyFont="1" applyFill="1" applyBorder="1" applyAlignment="1">
      <alignment horizontal="center" vertical="top" wrapText="1" shrinkToFit="1"/>
    </xf>
    <xf numFmtId="4" fontId="4" fillId="0" borderId="5" xfId="0" applyNumberFormat="1" applyFont="1" applyFill="1" applyBorder="1" applyAlignment="1">
      <alignment horizontal="center" vertical="top"/>
    </xf>
    <xf numFmtId="0" fontId="4" fillId="0" borderId="5" xfId="0" applyFont="1" applyBorder="1" applyAlignment="1">
      <alignment horizontal="center" vertical="top" wrapText="1"/>
    </xf>
    <xf numFmtId="0" fontId="4" fillId="2" borderId="5" xfId="0" applyFont="1" applyFill="1" applyBorder="1" applyAlignment="1">
      <alignment horizontal="center" vertical="top" shrinkToFit="1"/>
    </xf>
    <xf numFmtId="0" fontId="4" fillId="2" borderId="5" xfId="0" applyFont="1" applyFill="1" applyBorder="1" applyAlignment="1">
      <alignment horizontal="justify" vertical="top" wrapText="1"/>
    </xf>
    <xf numFmtId="49" fontId="4" fillId="0" borderId="5" xfId="0" applyNumberFormat="1" applyFont="1" applyBorder="1" applyAlignment="1">
      <alignment horizontal="center" vertical="top" wrapText="1"/>
    </xf>
    <xf numFmtId="0" fontId="4" fillId="0" borderId="5" xfId="0" applyFont="1" applyBorder="1" applyAlignment="1">
      <alignment horizontal="justify" vertical="top" wrapText="1"/>
    </xf>
    <xf numFmtId="0" fontId="4" fillId="0" borderId="5" xfId="0" applyFont="1" applyFill="1" applyBorder="1" applyAlignment="1">
      <alignment horizontal="center" wrapText="1"/>
    </xf>
    <xf numFmtId="0" fontId="4" fillId="0" borderId="5" xfId="0" applyFont="1" applyBorder="1" applyAlignment="1">
      <alignment horizontal="center" wrapText="1"/>
    </xf>
    <xf numFmtId="0" fontId="4" fillId="0" borderId="5" xfId="0" applyFont="1" applyBorder="1" applyAlignment="1">
      <alignment horizontal="justify" wrapText="1"/>
    </xf>
    <xf numFmtId="4" fontId="4" fillId="0" borderId="3" xfId="0" applyNumberFormat="1" applyFont="1" applyFill="1" applyBorder="1" applyAlignment="1">
      <alignment horizontal="center" vertical="top"/>
    </xf>
    <xf numFmtId="49" fontId="4" fillId="0" borderId="5" xfId="0" applyNumberFormat="1" applyFont="1" applyFill="1" applyBorder="1" applyAlignment="1">
      <alignment horizontal="center" vertical="top" wrapText="1"/>
    </xf>
    <xf numFmtId="0" fontId="4" fillId="0" borderId="5" xfId="0" applyFont="1" applyBorder="1" applyAlignment="1">
      <alignment horizontal="justify" vertical="center" wrapText="1"/>
    </xf>
    <xf numFmtId="0" fontId="4" fillId="0" borderId="2" xfId="0" applyFont="1" applyFill="1" applyBorder="1" applyAlignment="1">
      <alignment horizontal="justify" vertical="top" wrapText="1"/>
    </xf>
    <xf numFmtId="0" fontId="4" fillId="0" borderId="5" xfId="0" applyNumberFormat="1" applyFont="1" applyFill="1" applyBorder="1" applyAlignment="1">
      <alignment horizontal="left" vertical="center" wrapText="1"/>
    </xf>
    <xf numFmtId="49" fontId="11" fillId="0" borderId="5" xfId="0" applyNumberFormat="1" applyFont="1" applyFill="1" applyBorder="1" applyAlignment="1">
      <alignment horizontal="center" vertical="top" wrapText="1"/>
    </xf>
    <xf numFmtId="4" fontId="11" fillId="0" borderId="3" xfId="0" applyNumberFormat="1" applyFont="1" applyFill="1" applyBorder="1" applyAlignment="1">
      <alignment horizontal="center" vertical="top" wrapText="1" shrinkToFit="1"/>
    </xf>
    <xf numFmtId="4" fontId="11" fillId="0" borderId="5" xfId="0" applyNumberFormat="1" applyFont="1" applyFill="1" applyBorder="1" applyAlignment="1">
      <alignment horizontal="center" vertical="top"/>
    </xf>
    <xf numFmtId="0" fontId="11" fillId="0" borderId="5" xfId="0" applyFont="1" applyFill="1" applyBorder="1" applyAlignment="1">
      <alignment horizontal="center" vertical="top" wrapText="1"/>
    </xf>
    <xf numFmtId="0" fontId="13" fillId="0" borderId="5" xfId="0" applyNumberFormat="1" applyFont="1" applyFill="1" applyBorder="1"/>
    <xf numFmtId="0" fontId="13" fillId="0" borderId="5" xfId="0" applyNumberFormat="1" applyFont="1" applyFill="1" applyBorder="1" applyAlignment="1"/>
    <xf numFmtId="4" fontId="13" fillId="0" borderId="3" xfId="0" applyNumberFormat="1" applyFont="1" applyFill="1" applyBorder="1" applyAlignment="1">
      <alignment horizontal="center" vertical="center"/>
    </xf>
    <xf numFmtId="4" fontId="13" fillId="0" borderId="5" xfId="0" applyNumberFormat="1" applyFont="1" applyFill="1" applyBorder="1" applyAlignment="1">
      <alignment horizontal="center" vertical="center"/>
    </xf>
    <xf numFmtId="49" fontId="4" fillId="0" borderId="2" xfId="0" applyNumberFormat="1" applyFont="1" applyFill="1" applyBorder="1" applyAlignment="1">
      <alignment horizontal="center" vertical="top" wrapText="1" shrinkToFit="1"/>
    </xf>
    <xf numFmtId="4" fontId="6" fillId="0" borderId="0" xfId="1" applyNumberFormat="1" applyFont="1" applyFill="1" applyAlignment="1">
      <alignment horizontal="left" indent="1"/>
    </xf>
    <xf numFmtId="4" fontId="6" fillId="0" borderId="0" xfId="0" applyNumberFormat="1" applyFont="1" applyFill="1" applyAlignment="1">
      <alignment horizontal="left" indent="1"/>
    </xf>
    <xf numFmtId="4" fontId="2" fillId="0" borderId="0" xfId="0" applyNumberFormat="1" applyFont="1" applyFill="1"/>
    <xf numFmtId="2" fontId="2" fillId="0" borderId="0" xfId="0" applyNumberFormat="1" applyFont="1" applyFill="1"/>
    <xf numFmtId="4" fontId="4" fillId="0" borderId="0" xfId="0" applyNumberFormat="1" applyFont="1" applyFill="1"/>
    <xf numFmtId="4" fontId="4" fillId="0" borderId="6" xfId="0" applyNumberFormat="1" applyFont="1" applyFill="1" applyBorder="1" applyAlignment="1">
      <alignment horizontal="center" vertical="center" wrapText="1"/>
    </xf>
    <xf numFmtId="4" fontId="4" fillId="0" borderId="6" xfId="0" applyNumberFormat="1" applyFont="1" applyFill="1" applyBorder="1" applyAlignment="1">
      <alignment horizontal="center" vertical="top"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2" fillId="0" borderId="0" xfId="0" applyNumberFormat="1" applyFont="1" applyFill="1" applyAlignment="1">
      <alignment horizontal="center"/>
    </xf>
    <xf numFmtId="0" fontId="1" fillId="0" borderId="0" xfId="0" applyFont="1" applyFill="1" applyAlignment="1">
      <alignment horizontal="center"/>
    </xf>
    <xf numFmtId="0" fontId="9" fillId="0" borderId="0" xfId="0" applyFont="1" applyFill="1" applyAlignment="1">
      <alignment horizontal="left" vertical="top" wrapText="1"/>
    </xf>
    <xf numFmtId="0" fontId="4" fillId="0" borderId="0" xfId="0" applyFont="1" applyFill="1" applyAlignment="1">
      <alignment horizontal="left" vertical="top"/>
    </xf>
    <xf numFmtId="0" fontId="2" fillId="0" borderId="0" xfId="0" applyFont="1" applyFill="1" applyAlignment="1">
      <alignment horizontal="left" vertical="top"/>
    </xf>
    <xf numFmtId="0" fontId="2" fillId="0" borderId="0" xfId="0" applyFont="1" applyFill="1" applyAlignment="1">
      <alignment horizontal="left" vertical="top" wrapText="1"/>
    </xf>
    <xf numFmtId="0" fontId="2" fillId="0" borderId="0" xfId="0" applyFont="1" applyFill="1" applyAlignment="1">
      <alignment horizontal="right" vertical="top"/>
    </xf>
    <xf numFmtId="0" fontId="0" fillId="0" borderId="0" xfId="0" applyAlignment="1">
      <alignment horizontal="right" vertical="top"/>
    </xf>
    <xf numFmtId="0" fontId="9" fillId="0" borderId="0" xfId="0" applyFont="1" applyFill="1" applyAlignment="1">
      <alignment horizontal="left" vertical="top"/>
    </xf>
    <xf numFmtId="0" fontId="10" fillId="0" borderId="0" xfId="0" applyFont="1" applyAlignment="1">
      <alignment horizontal="left" vertical="top"/>
    </xf>
  </cellXfs>
  <cellStyles count="2">
    <cellStyle name="Обычный" xfId="0" builtinId="0"/>
    <cellStyle name="Финансовый"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H217"/>
  <sheetViews>
    <sheetView showGridLines="0" showZeros="0" tabSelected="1" view="pageBreakPreview" topLeftCell="A233" zoomScaleNormal="100" zoomScaleSheetLayoutView="100" workbookViewId="0">
      <selection activeCell="B64" sqref="B64"/>
    </sheetView>
  </sheetViews>
  <sheetFormatPr defaultRowHeight="18.75" x14ac:dyDescent="0.3"/>
  <cols>
    <col min="1" max="1" width="24.140625" style="5" customWidth="1"/>
    <col min="2" max="2" width="65.140625" style="12" customWidth="1"/>
    <col min="3" max="3" width="18" style="6" customWidth="1"/>
    <col min="4" max="4" width="16.85546875" style="6" customWidth="1"/>
    <col min="5" max="5" width="20.28515625" style="2" customWidth="1"/>
    <col min="6" max="6" width="10.28515625" style="2" bestFit="1" customWidth="1"/>
    <col min="7" max="16384" width="9.140625" style="1"/>
  </cols>
  <sheetData>
    <row r="1" spans="1:7" x14ac:dyDescent="0.3">
      <c r="C1" s="76" t="s">
        <v>30</v>
      </c>
      <c r="D1" s="76"/>
      <c r="E1" s="76"/>
      <c r="F1" s="30"/>
      <c r="G1" s="31"/>
    </row>
    <row r="2" spans="1:7" hidden="1" x14ac:dyDescent="0.3">
      <c r="C2" s="76" t="s">
        <v>103</v>
      </c>
      <c r="D2" s="76"/>
      <c r="E2" s="76"/>
      <c r="F2" s="30"/>
      <c r="G2" s="31"/>
    </row>
    <row r="3" spans="1:7" hidden="1" x14ac:dyDescent="0.3">
      <c r="C3" s="32" t="s">
        <v>238</v>
      </c>
      <c r="D3" s="32"/>
      <c r="E3" s="32"/>
      <c r="F3" s="30"/>
      <c r="G3" s="31"/>
    </row>
    <row r="4" spans="1:7" hidden="1" x14ac:dyDescent="0.3">
      <c r="C4" s="32" t="s">
        <v>237</v>
      </c>
      <c r="D4" s="32"/>
      <c r="E4" s="32"/>
      <c r="F4" s="30"/>
      <c r="G4" s="31"/>
    </row>
    <row r="5" spans="1:7" hidden="1" x14ac:dyDescent="0.3">
      <c r="C5" s="82" t="s">
        <v>235</v>
      </c>
      <c r="D5" s="83"/>
      <c r="E5" s="83"/>
      <c r="F5" s="83"/>
      <c r="G5" s="83"/>
    </row>
    <row r="6" spans="1:7" hidden="1" x14ac:dyDescent="0.3">
      <c r="C6" s="82" t="s">
        <v>236</v>
      </c>
      <c r="D6" s="82"/>
      <c r="E6" s="82"/>
      <c r="F6" s="82"/>
      <c r="G6" s="82"/>
    </row>
    <row r="7" spans="1:7" ht="16.5" hidden="1" customHeight="1" x14ac:dyDescent="0.3">
      <c r="C7" s="82" t="s">
        <v>210</v>
      </c>
      <c r="D7" s="82"/>
      <c r="E7" s="82"/>
      <c r="F7" s="32"/>
      <c r="G7" s="32"/>
    </row>
    <row r="8" spans="1:7" ht="0.75" hidden="1" customHeight="1" x14ac:dyDescent="0.3">
      <c r="C8" s="77"/>
      <c r="D8" s="77"/>
      <c r="E8" s="77"/>
    </row>
    <row r="9" spans="1:7" ht="6" hidden="1" customHeight="1" x14ac:dyDescent="0.3">
      <c r="C9" s="21"/>
      <c r="D9" s="21"/>
      <c r="E9" s="21"/>
    </row>
    <row r="10" spans="1:7" ht="18.75" hidden="1" customHeight="1" x14ac:dyDescent="0.3">
      <c r="A10" s="16"/>
      <c r="B10" s="16"/>
      <c r="C10" s="79" t="s">
        <v>239</v>
      </c>
      <c r="D10" s="79"/>
      <c r="E10" s="79"/>
    </row>
    <row r="11" spans="1:7" ht="18.75" customHeight="1" x14ac:dyDescent="0.3">
      <c r="A11" s="16"/>
      <c r="B11" s="16"/>
      <c r="C11" s="79" t="s">
        <v>103</v>
      </c>
      <c r="D11" s="79"/>
      <c r="E11" s="79"/>
      <c r="F11" s="79"/>
    </row>
    <row r="12" spans="1:7" ht="18.75" customHeight="1" x14ac:dyDescent="0.3">
      <c r="A12" s="3"/>
      <c r="B12" s="11"/>
      <c r="C12" s="17" t="s">
        <v>105</v>
      </c>
      <c r="D12" s="17"/>
      <c r="E12" s="17"/>
    </row>
    <row r="13" spans="1:7" ht="18.75" customHeight="1" x14ac:dyDescent="0.3">
      <c r="A13" s="80" t="s">
        <v>235</v>
      </c>
      <c r="B13" s="81"/>
      <c r="C13" s="81"/>
      <c r="D13" s="81"/>
      <c r="E13" s="81"/>
    </row>
    <row r="14" spans="1:7" ht="18.75" customHeight="1" x14ac:dyDescent="0.3">
      <c r="A14" s="12"/>
      <c r="C14" s="78" t="s">
        <v>366</v>
      </c>
      <c r="D14" s="78"/>
      <c r="E14" s="78"/>
    </row>
    <row r="15" spans="1:7" ht="18.75" customHeight="1" x14ac:dyDescent="0.3">
      <c r="A15" s="12"/>
      <c r="C15" s="29" t="s">
        <v>367</v>
      </c>
      <c r="D15" s="29"/>
      <c r="E15" s="29"/>
    </row>
    <row r="16" spans="1:7" ht="11.25" customHeight="1" x14ac:dyDescent="0.3">
      <c r="D16" s="4"/>
    </row>
    <row r="17" spans="1:6" ht="18.75" customHeight="1" x14ac:dyDescent="0.3">
      <c r="A17" s="75" t="s">
        <v>368</v>
      </c>
      <c r="B17" s="75"/>
      <c r="C17" s="75"/>
      <c r="D17" s="75"/>
      <c r="E17" s="75"/>
    </row>
    <row r="18" spans="1:6" ht="19.5" customHeight="1" x14ac:dyDescent="0.3">
      <c r="A18" s="75" t="s">
        <v>369</v>
      </c>
      <c r="B18" s="75"/>
      <c r="C18" s="75"/>
      <c r="D18" s="75"/>
      <c r="E18" s="75"/>
    </row>
    <row r="19" spans="1:6" ht="14.25" customHeight="1" x14ac:dyDescent="0.3">
      <c r="A19" s="7"/>
      <c r="B19" s="9"/>
      <c r="C19" s="10"/>
      <c r="D19" s="10"/>
      <c r="E19" s="8" t="s">
        <v>104</v>
      </c>
    </row>
    <row r="20" spans="1:6" ht="48" customHeight="1" x14ac:dyDescent="0.3">
      <c r="A20" s="72" t="s">
        <v>398</v>
      </c>
      <c r="B20" s="73" t="s">
        <v>397</v>
      </c>
      <c r="C20" s="72" t="s">
        <v>294</v>
      </c>
      <c r="D20" s="72" t="s">
        <v>350</v>
      </c>
      <c r="E20" s="72" t="s">
        <v>370</v>
      </c>
    </row>
    <row r="21" spans="1:6" s="14" customFormat="1" ht="21.75" customHeight="1" x14ac:dyDescent="0.3">
      <c r="A21" s="35" t="s">
        <v>106</v>
      </c>
      <c r="B21" s="36" t="s">
        <v>0</v>
      </c>
      <c r="C21" s="37">
        <f>SUM(C22+C31+C41+C50+C55+C63+C77+C86+C95+C105+C108+C150)</f>
        <v>331884300</v>
      </c>
      <c r="D21" s="37">
        <f>SUM(D22+D31+D41+D50+D55+D63+D77+D86+D95+D105+D108)</f>
        <v>296210300</v>
      </c>
      <c r="E21" s="37">
        <f>SUM(E22+E31+E41+E50+E55+E63+E77+E86+E95+E105+E108)</f>
        <v>262315300</v>
      </c>
      <c r="F21" s="13"/>
    </row>
    <row r="22" spans="1:6" s="15" customFormat="1" ht="21.75" customHeight="1" x14ac:dyDescent="0.3">
      <c r="A22" s="38" t="s">
        <v>107</v>
      </c>
      <c r="B22" s="39" t="s">
        <v>1</v>
      </c>
      <c r="C22" s="40">
        <f>SUM(C23)</f>
        <v>279419000</v>
      </c>
      <c r="D22" s="40">
        <f>SUM(D23)</f>
        <v>248938000</v>
      </c>
      <c r="E22" s="40">
        <f>SUM(E23)</f>
        <v>211999000</v>
      </c>
      <c r="F22" s="2"/>
    </row>
    <row r="23" spans="1:6" ht="20.25" customHeight="1" x14ac:dyDescent="0.3">
      <c r="A23" s="38" t="s">
        <v>108</v>
      </c>
      <c r="B23" s="39" t="s">
        <v>2</v>
      </c>
      <c r="C23" s="40">
        <f>SUM(C24:C30)</f>
        <v>279419000</v>
      </c>
      <c r="D23" s="40">
        <f t="shared" ref="D23:E23" si="0">SUM(D24:D30)</f>
        <v>248938000</v>
      </c>
      <c r="E23" s="40">
        <f t="shared" si="0"/>
        <v>211999000</v>
      </c>
    </row>
    <row r="24" spans="1:6" ht="117" customHeight="1" x14ac:dyDescent="0.3">
      <c r="A24" s="38" t="s">
        <v>109</v>
      </c>
      <c r="B24" s="39" t="s">
        <v>356</v>
      </c>
      <c r="C24" s="57">
        <v>248043000</v>
      </c>
      <c r="D24" s="40">
        <v>221083000</v>
      </c>
      <c r="E24" s="42">
        <v>188317000</v>
      </c>
    </row>
    <row r="25" spans="1:6" ht="111" customHeight="1" x14ac:dyDescent="0.3">
      <c r="A25" s="38" t="s">
        <v>110</v>
      </c>
      <c r="B25" s="39" t="s">
        <v>328</v>
      </c>
      <c r="C25" s="41">
        <v>349000</v>
      </c>
      <c r="D25" s="40">
        <v>312000</v>
      </c>
      <c r="E25" s="42">
        <v>265000</v>
      </c>
    </row>
    <row r="26" spans="1:6" ht="97.5" customHeight="1" x14ac:dyDescent="0.3">
      <c r="A26" s="38" t="s">
        <v>111</v>
      </c>
      <c r="B26" s="39" t="s">
        <v>371</v>
      </c>
      <c r="C26" s="41">
        <v>1949000</v>
      </c>
      <c r="D26" s="40">
        <v>1737000</v>
      </c>
      <c r="E26" s="42">
        <v>1460000</v>
      </c>
    </row>
    <row r="27" spans="1:6" ht="95.25" customHeight="1" x14ac:dyDescent="0.3">
      <c r="A27" s="38" t="s">
        <v>112</v>
      </c>
      <c r="B27" s="39" t="s">
        <v>329</v>
      </c>
      <c r="C27" s="41">
        <v>37000</v>
      </c>
      <c r="D27" s="40">
        <v>39000</v>
      </c>
      <c r="E27" s="42">
        <v>42000</v>
      </c>
    </row>
    <row r="28" spans="1:6" ht="160.5" customHeight="1" x14ac:dyDescent="0.3">
      <c r="A28" s="38" t="s">
        <v>278</v>
      </c>
      <c r="B28" s="39" t="s">
        <v>359</v>
      </c>
      <c r="C28" s="41">
        <v>13333000</v>
      </c>
      <c r="D28" s="41">
        <v>11884000</v>
      </c>
      <c r="E28" s="51">
        <v>10123000</v>
      </c>
    </row>
    <row r="29" spans="1:6" ht="80.25" customHeight="1" x14ac:dyDescent="0.3">
      <c r="A29" s="38" t="s">
        <v>330</v>
      </c>
      <c r="B29" s="39" t="s">
        <v>357</v>
      </c>
      <c r="C29" s="41">
        <v>2180000</v>
      </c>
      <c r="D29" s="41">
        <v>1926000</v>
      </c>
      <c r="E29" s="51">
        <v>1636000</v>
      </c>
    </row>
    <row r="30" spans="1:6" ht="84" customHeight="1" x14ac:dyDescent="0.3">
      <c r="A30" s="38" t="s">
        <v>335</v>
      </c>
      <c r="B30" s="39" t="s">
        <v>358</v>
      </c>
      <c r="C30" s="71">
        <v>13528000</v>
      </c>
      <c r="D30" s="41">
        <v>11957000</v>
      </c>
      <c r="E30" s="51">
        <v>10156000</v>
      </c>
    </row>
    <row r="31" spans="1:6" ht="35.25" customHeight="1" x14ac:dyDescent="0.3">
      <c r="A31" s="38" t="s">
        <v>113</v>
      </c>
      <c r="B31" s="18" t="s">
        <v>49</v>
      </c>
      <c r="C31" s="41">
        <f>C32</f>
        <v>9600000</v>
      </c>
      <c r="D31" s="41">
        <f>D32</f>
        <v>9799000</v>
      </c>
      <c r="E31" s="41">
        <f>E32</f>
        <v>12583000</v>
      </c>
    </row>
    <row r="32" spans="1:6" ht="30" customHeight="1" x14ac:dyDescent="0.3">
      <c r="A32" s="43" t="s">
        <v>114</v>
      </c>
      <c r="B32" s="18" t="s">
        <v>50</v>
      </c>
      <c r="C32" s="41">
        <f>C33+C35+C37+C39</f>
        <v>9600000</v>
      </c>
      <c r="D32" s="41">
        <f>D33+D35+D37+D39</f>
        <v>9799000</v>
      </c>
      <c r="E32" s="41">
        <f>E33+E35+E37+E39</f>
        <v>12583000</v>
      </c>
    </row>
    <row r="33" spans="1:5" ht="78.75" customHeight="1" x14ac:dyDescent="0.3">
      <c r="A33" s="44" t="s">
        <v>115</v>
      </c>
      <c r="B33" s="45" t="s">
        <v>51</v>
      </c>
      <c r="C33" s="41">
        <f>C34</f>
        <v>5021000</v>
      </c>
      <c r="D33" s="41">
        <f t="shared" ref="D33:E33" si="1">D34</f>
        <v>5173000</v>
      </c>
      <c r="E33" s="41">
        <f t="shared" si="1"/>
        <v>6578000</v>
      </c>
    </row>
    <row r="34" spans="1:5" ht="114" customHeight="1" x14ac:dyDescent="0.3">
      <c r="A34" s="44" t="s">
        <v>184</v>
      </c>
      <c r="B34" s="45" t="s">
        <v>302</v>
      </c>
      <c r="C34" s="41">
        <v>5021000</v>
      </c>
      <c r="D34" s="41">
        <v>5173000</v>
      </c>
      <c r="E34" s="42">
        <v>6578000</v>
      </c>
    </row>
    <row r="35" spans="1:5" ht="96" customHeight="1" x14ac:dyDescent="0.3">
      <c r="A35" s="44" t="s">
        <v>116</v>
      </c>
      <c r="B35" s="45" t="s">
        <v>52</v>
      </c>
      <c r="C35" s="41">
        <f>C36</f>
        <v>23000</v>
      </c>
      <c r="D35" s="41">
        <f t="shared" ref="D35:E35" si="2">D36</f>
        <v>24000</v>
      </c>
      <c r="E35" s="41">
        <f t="shared" si="2"/>
        <v>30000</v>
      </c>
    </row>
    <row r="36" spans="1:5" ht="132" customHeight="1" x14ac:dyDescent="0.3">
      <c r="A36" s="44" t="s">
        <v>185</v>
      </c>
      <c r="B36" s="45" t="s">
        <v>303</v>
      </c>
      <c r="C36" s="41">
        <v>23000</v>
      </c>
      <c r="D36" s="41">
        <v>24000</v>
      </c>
      <c r="E36" s="42">
        <v>30000</v>
      </c>
    </row>
    <row r="37" spans="1:5" ht="84.75" customHeight="1" x14ac:dyDescent="0.3">
      <c r="A37" s="44" t="s">
        <v>117</v>
      </c>
      <c r="B37" s="45" t="s">
        <v>53</v>
      </c>
      <c r="C37" s="41">
        <f>C38</f>
        <v>5071000</v>
      </c>
      <c r="D37" s="41">
        <f t="shared" ref="D37:E37" si="3">D38</f>
        <v>5108000</v>
      </c>
      <c r="E37" s="41">
        <f t="shared" si="3"/>
        <v>6605000</v>
      </c>
    </row>
    <row r="38" spans="1:5" ht="117" customHeight="1" x14ac:dyDescent="0.3">
      <c r="A38" s="44" t="s">
        <v>186</v>
      </c>
      <c r="B38" s="45" t="s">
        <v>372</v>
      </c>
      <c r="C38" s="41">
        <v>5071000</v>
      </c>
      <c r="D38" s="41">
        <v>5108000</v>
      </c>
      <c r="E38" s="42">
        <v>6605000</v>
      </c>
    </row>
    <row r="39" spans="1:5" ht="81.75" customHeight="1" x14ac:dyDescent="0.3">
      <c r="A39" s="44" t="s">
        <v>118</v>
      </c>
      <c r="B39" s="45" t="s">
        <v>54</v>
      </c>
      <c r="C39" s="41">
        <f>C40</f>
        <v>-515000</v>
      </c>
      <c r="D39" s="41">
        <f t="shared" ref="D39:E39" si="4">D40</f>
        <v>-506000</v>
      </c>
      <c r="E39" s="41">
        <f t="shared" si="4"/>
        <v>-630000</v>
      </c>
    </row>
    <row r="40" spans="1:5" ht="114.75" customHeight="1" x14ac:dyDescent="0.3">
      <c r="A40" s="44" t="s">
        <v>187</v>
      </c>
      <c r="B40" s="45" t="s">
        <v>304</v>
      </c>
      <c r="C40" s="41">
        <v>-515000</v>
      </c>
      <c r="D40" s="41">
        <v>-506000</v>
      </c>
      <c r="E40" s="42">
        <v>-630000</v>
      </c>
    </row>
    <row r="41" spans="1:5" ht="22.5" customHeight="1" x14ac:dyDescent="0.3">
      <c r="A41" s="38" t="s">
        <v>119</v>
      </c>
      <c r="B41" s="39" t="s">
        <v>3</v>
      </c>
      <c r="C41" s="41">
        <f>SUM(C42+C45+C48)</f>
        <v>8615000</v>
      </c>
      <c r="D41" s="41">
        <f>SUM(D42+D45+D48)</f>
        <v>9045000</v>
      </c>
      <c r="E41" s="41">
        <f>SUM(E42+E45+E48)</f>
        <v>9477000</v>
      </c>
    </row>
    <row r="42" spans="1:5" ht="31.5" x14ac:dyDescent="0.3">
      <c r="A42" s="38" t="s">
        <v>120</v>
      </c>
      <c r="B42" s="39" t="s">
        <v>4</v>
      </c>
      <c r="C42" s="41">
        <f>SUM(C43:C44)</f>
        <v>2000</v>
      </c>
      <c r="D42" s="41">
        <f>SUM(D43:D44)</f>
        <v>1000</v>
      </c>
      <c r="E42" s="41">
        <f>SUM(E43:E44)</f>
        <v>1000</v>
      </c>
    </row>
    <row r="43" spans="1:5" ht="31.5" x14ac:dyDescent="0.3">
      <c r="A43" s="38" t="s">
        <v>121</v>
      </c>
      <c r="B43" s="39" t="s">
        <v>4</v>
      </c>
      <c r="C43" s="41">
        <v>2000</v>
      </c>
      <c r="D43" s="40">
        <v>1000</v>
      </c>
      <c r="E43" s="42">
        <v>1000</v>
      </c>
    </row>
    <row r="44" spans="1:5" ht="47.25" hidden="1" x14ac:dyDescent="0.3">
      <c r="A44" s="38" t="s">
        <v>122</v>
      </c>
      <c r="B44" s="39" t="s">
        <v>5</v>
      </c>
      <c r="C44" s="41"/>
      <c r="D44" s="40"/>
      <c r="E44" s="42"/>
    </row>
    <row r="45" spans="1:5" ht="21.75" customHeight="1" x14ac:dyDescent="0.3">
      <c r="A45" s="38" t="s">
        <v>123</v>
      </c>
      <c r="B45" s="39" t="s">
        <v>6</v>
      </c>
      <c r="C45" s="41">
        <f>SUM(C46:C47)</f>
        <v>3424000</v>
      </c>
      <c r="D45" s="41">
        <f>SUM(D46:D47)</f>
        <v>3663000</v>
      </c>
      <c r="E45" s="41">
        <f>SUM(E46:E47)</f>
        <v>3920000</v>
      </c>
    </row>
    <row r="46" spans="1:5" ht="20.25" customHeight="1" x14ac:dyDescent="0.3">
      <c r="A46" s="38" t="s">
        <v>124</v>
      </c>
      <c r="B46" s="39" t="s">
        <v>6</v>
      </c>
      <c r="C46" s="41">
        <v>3424000</v>
      </c>
      <c r="D46" s="40">
        <v>3663000</v>
      </c>
      <c r="E46" s="42">
        <v>3920000</v>
      </c>
    </row>
    <row r="47" spans="1:5" ht="31.5" hidden="1" x14ac:dyDescent="0.3">
      <c r="A47" s="38" t="s">
        <v>28</v>
      </c>
      <c r="B47" s="39" t="s">
        <v>7</v>
      </c>
      <c r="C47" s="41"/>
      <c r="D47" s="40"/>
      <c r="E47" s="42"/>
    </row>
    <row r="48" spans="1:5" ht="31.5" x14ac:dyDescent="0.3">
      <c r="A48" s="38" t="s">
        <v>125</v>
      </c>
      <c r="B48" s="39" t="s">
        <v>8</v>
      </c>
      <c r="C48" s="41">
        <f>SUM(C49)</f>
        <v>5189000</v>
      </c>
      <c r="D48" s="41">
        <f>SUM(D49)</f>
        <v>5381000</v>
      </c>
      <c r="E48" s="41">
        <f>SUM(E49)</f>
        <v>5556000</v>
      </c>
    </row>
    <row r="49" spans="1:5" ht="53.25" customHeight="1" x14ac:dyDescent="0.3">
      <c r="A49" s="38" t="s">
        <v>126</v>
      </c>
      <c r="B49" s="39" t="s">
        <v>340</v>
      </c>
      <c r="C49" s="41">
        <v>5189000</v>
      </c>
      <c r="D49" s="40">
        <v>5381000</v>
      </c>
      <c r="E49" s="42">
        <v>5556000</v>
      </c>
    </row>
    <row r="50" spans="1:5" ht="21" customHeight="1" x14ac:dyDescent="0.3">
      <c r="A50" s="38" t="s">
        <v>127</v>
      </c>
      <c r="B50" s="39" t="s">
        <v>9</v>
      </c>
      <c r="C50" s="41">
        <f>SUM(C51+C53)</f>
        <v>3894000</v>
      </c>
      <c r="D50" s="41">
        <f>SUM(D51+D53)</f>
        <v>4007000</v>
      </c>
      <c r="E50" s="41">
        <f>SUM(E51+E53)</f>
        <v>4123000</v>
      </c>
    </row>
    <row r="51" spans="1:5" ht="34.5" customHeight="1" x14ac:dyDescent="0.3">
      <c r="A51" s="38" t="s">
        <v>128</v>
      </c>
      <c r="B51" s="39" t="s">
        <v>341</v>
      </c>
      <c r="C51" s="41">
        <f>SUM(C52)</f>
        <v>3894000</v>
      </c>
      <c r="D51" s="41">
        <f>SUM(D52)</f>
        <v>4007000</v>
      </c>
      <c r="E51" s="41">
        <f>SUM(E52)</f>
        <v>4123000</v>
      </c>
    </row>
    <row r="52" spans="1:5" ht="51" customHeight="1" x14ac:dyDescent="0.3">
      <c r="A52" s="38" t="s">
        <v>129</v>
      </c>
      <c r="B52" s="39" t="s">
        <v>342</v>
      </c>
      <c r="C52" s="41">
        <v>3894000</v>
      </c>
      <c r="D52" s="40">
        <v>4007000</v>
      </c>
      <c r="E52" s="42">
        <v>4123000</v>
      </c>
    </row>
    <row r="53" spans="1:5" ht="36.75" hidden="1" customHeight="1" x14ac:dyDescent="0.3">
      <c r="A53" s="46" t="s">
        <v>130</v>
      </c>
      <c r="B53" s="47" t="s">
        <v>41</v>
      </c>
      <c r="C53" s="41">
        <f>C54</f>
        <v>0</v>
      </c>
      <c r="D53" s="41">
        <f>SUM(D54)</f>
        <v>0</v>
      </c>
      <c r="E53" s="41">
        <f>SUM(E54)</f>
        <v>0</v>
      </c>
    </row>
    <row r="54" spans="1:5" ht="36" hidden="1" customHeight="1" x14ac:dyDescent="0.3">
      <c r="A54" s="46" t="s">
        <v>131</v>
      </c>
      <c r="B54" s="47" t="s">
        <v>42</v>
      </c>
      <c r="C54" s="41"/>
      <c r="D54" s="41"/>
      <c r="E54" s="42"/>
    </row>
    <row r="55" spans="1:5" ht="47.25" hidden="1" x14ac:dyDescent="0.3">
      <c r="A55" s="38" t="s">
        <v>75</v>
      </c>
      <c r="B55" s="39" t="s">
        <v>10</v>
      </c>
      <c r="C55" s="41">
        <f>SUM(C56+C58)</f>
        <v>0</v>
      </c>
      <c r="D55" s="41">
        <f>SUM(D56+D58)</f>
        <v>0</v>
      </c>
      <c r="E55" s="42"/>
    </row>
    <row r="56" spans="1:5" ht="31.5" hidden="1" x14ac:dyDescent="0.3">
      <c r="A56" s="38" t="s">
        <v>76</v>
      </c>
      <c r="B56" s="39" t="s">
        <v>11</v>
      </c>
      <c r="C56" s="41">
        <f>SUM(C57)</f>
        <v>0</v>
      </c>
      <c r="D56" s="41">
        <f>SUM(D57)</f>
        <v>0</v>
      </c>
      <c r="E56" s="42"/>
    </row>
    <row r="57" spans="1:5" ht="47.25" hidden="1" x14ac:dyDescent="0.3">
      <c r="A57" s="38" t="s">
        <v>77</v>
      </c>
      <c r="B57" s="39" t="s">
        <v>12</v>
      </c>
      <c r="C57" s="41"/>
      <c r="D57" s="40"/>
      <c r="E57" s="42"/>
    </row>
    <row r="58" spans="1:5" ht="32.25" hidden="1" x14ac:dyDescent="0.3">
      <c r="A58" s="48" t="s">
        <v>31</v>
      </c>
      <c r="B58" s="18" t="s">
        <v>32</v>
      </c>
      <c r="C58" s="41">
        <f>SUM(C59+C61)</f>
        <v>0</v>
      </c>
      <c r="D58" s="41">
        <f>SUM(D59+D61)</f>
        <v>0</v>
      </c>
      <c r="E58" s="42"/>
    </row>
    <row r="59" spans="1:5" hidden="1" x14ac:dyDescent="0.3">
      <c r="A59" s="48" t="s">
        <v>33</v>
      </c>
      <c r="B59" s="18" t="s">
        <v>34</v>
      </c>
      <c r="C59" s="41">
        <f>SUM(C60)</f>
        <v>0</v>
      </c>
      <c r="D59" s="41">
        <f>SUM(D60)</f>
        <v>0</v>
      </c>
      <c r="E59" s="42"/>
    </row>
    <row r="60" spans="1:5" ht="31.5" hidden="1" x14ac:dyDescent="0.3">
      <c r="A60" s="48" t="s">
        <v>35</v>
      </c>
      <c r="B60" s="19" t="s">
        <v>36</v>
      </c>
      <c r="C60" s="41"/>
      <c r="D60" s="41"/>
      <c r="E60" s="42"/>
    </row>
    <row r="61" spans="1:5" ht="46.5" hidden="1" customHeight="1" x14ac:dyDescent="0.3">
      <c r="A61" s="48" t="s">
        <v>37</v>
      </c>
      <c r="B61" s="19" t="s">
        <v>38</v>
      </c>
      <c r="C61" s="41">
        <f>SUM(C62)</f>
        <v>0</v>
      </c>
      <c r="D61" s="41">
        <f>SUM(D62)</f>
        <v>0</v>
      </c>
      <c r="E61" s="42"/>
    </row>
    <row r="62" spans="1:5" ht="65.25" hidden="1" customHeight="1" x14ac:dyDescent="0.3">
      <c r="A62" s="49" t="s">
        <v>39</v>
      </c>
      <c r="B62" s="20" t="s">
        <v>40</v>
      </c>
      <c r="C62" s="41"/>
      <c r="D62" s="41"/>
      <c r="E62" s="42"/>
    </row>
    <row r="63" spans="1:5" ht="47.25" x14ac:dyDescent="0.3">
      <c r="A63" s="38" t="s">
        <v>132</v>
      </c>
      <c r="B63" s="39" t="s">
        <v>13</v>
      </c>
      <c r="C63" s="41">
        <f>C64+C72</f>
        <v>9505000</v>
      </c>
      <c r="D63" s="41">
        <f>D64+D72</f>
        <v>8658000</v>
      </c>
      <c r="E63" s="41">
        <f>E64+E72</f>
        <v>8359000</v>
      </c>
    </row>
    <row r="64" spans="1:5" ht="96.75" customHeight="1" x14ac:dyDescent="0.3">
      <c r="A64" s="38" t="s">
        <v>133</v>
      </c>
      <c r="B64" s="39" t="s">
        <v>343</v>
      </c>
      <c r="C64" s="41">
        <f>C65+C68</f>
        <v>8937000</v>
      </c>
      <c r="D64" s="41">
        <f t="shared" ref="D64:E64" si="5">D65+D68</f>
        <v>8080000</v>
      </c>
      <c r="E64" s="41">
        <f t="shared" si="5"/>
        <v>7771000</v>
      </c>
    </row>
    <row r="65" spans="1:5" ht="69" customHeight="1" x14ac:dyDescent="0.3">
      <c r="A65" s="38" t="s">
        <v>134</v>
      </c>
      <c r="B65" s="39" t="s">
        <v>344</v>
      </c>
      <c r="C65" s="41">
        <f>C66+C67</f>
        <v>8936000</v>
      </c>
      <c r="D65" s="41">
        <f t="shared" ref="D65:E65" si="6">D66+D67</f>
        <v>8079000</v>
      </c>
      <c r="E65" s="41">
        <f t="shared" si="6"/>
        <v>7770000</v>
      </c>
    </row>
    <row r="66" spans="1:5" ht="97.5" customHeight="1" x14ac:dyDescent="0.3">
      <c r="A66" s="38" t="s">
        <v>135</v>
      </c>
      <c r="B66" s="39" t="s">
        <v>87</v>
      </c>
      <c r="C66" s="41">
        <v>5631000</v>
      </c>
      <c r="D66" s="41">
        <v>4996000</v>
      </c>
      <c r="E66" s="41">
        <v>4900000</v>
      </c>
    </row>
    <row r="67" spans="1:5" ht="82.5" customHeight="1" x14ac:dyDescent="0.3">
      <c r="A67" s="38" t="s">
        <v>136</v>
      </c>
      <c r="B67" s="39" t="s">
        <v>55</v>
      </c>
      <c r="C67" s="41">
        <v>3305000</v>
      </c>
      <c r="D67" s="41">
        <v>3083000</v>
      </c>
      <c r="E67" s="42">
        <v>2870000</v>
      </c>
    </row>
    <row r="68" spans="1:5" ht="51.75" customHeight="1" x14ac:dyDescent="0.3">
      <c r="A68" s="46" t="s">
        <v>231</v>
      </c>
      <c r="B68" s="50" t="s">
        <v>89</v>
      </c>
      <c r="C68" s="41">
        <f>C69</f>
        <v>1000</v>
      </c>
      <c r="D68" s="41">
        <f>D69</f>
        <v>1000</v>
      </c>
      <c r="E68" s="41">
        <f>E69</f>
        <v>1000</v>
      </c>
    </row>
    <row r="69" spans="1:5" ht="51" customHeight="1" x14ac:dyDescent="0.3">
      <c r="A69" s="46" t="s">
        <v>230</v>
      </c>
      <c r="B69" s="50" t="s">
        <v>90</v>
      </c>
      <c r="C69" s="41">
        <f>C71+C70</f>
        <v>1000</v>
      </c>
      <c r="D69" s="41">
        <f>D70+D71</f>
        <v>1000</v>
      </c>
      <c r="E69" s="41">
        <f>E70+E71</f>
        <v>1000</v>
      </c>
    </row>
    <row r="70" spans="1:5" ht="142.5" customHeight="1" x14ac:dyDescent="0.3">
      <c r="A70" s="46" t="s">
        <v>292</v>
      </c>
      <c r="B70" s="50" t="s">
        <v>293</v>
      </c>
      <c r="C70" s="41">
        <v>800</v>
      </c>
      <c r="D70" s="41">
        <v>800</v>
      </c>
      <c r="E70" s="42">
        <v>800</v>
      </c>
    </row>
    <row r="71" spans="1:5" ht="114.75" customHeight="1" x14ac:dyDescent="0.3">
      <c r="A71" s="46" t="s">
        <v>229</v>
      </c>
      <c r="B71" s="50" t="s">
        <v>100</v>
      </c>
      <c r="C71" s="41">
        <v>200</v>
      </c>
      <c r="D71" s="41">
        <v>200</v>
      </c>
      <c r="E71" s="42">
        <v>200</v>
      </c>
    </row>
    <row r="72" spans="1:5" ht="81" customHeight="1" x14ac:dyDescent="0.3">
      <c r="A72" s="46" t="s">
        <v>137</v>
      </c>
      <c r="B72" s="50" t="s">
        <v>91</v>
      </c>
      <c r="C72" s="41">
        <f>C73+C75</f>
        <v>568000</v>
      </c>
      <c r="D72" s="41">
        <f t="shared" ref="D72:E72" si="7">D73+D75</f>
        <v>578000</v>
      </c>
      <c r="E72" s="41">
        <f t="shared" si="7"/>
        <v>588000</v>
      </c>
    </row>
    <row r="73" spans="1:5" ht="78" customHeight="1" x14ac:dyDescent="0.3">
      <c r="A73" s="46" t="s">
        <v>138</v>
      </c>
      <c r="B73" s="50" t="s">
        <v>92</v>
      </c>
      <c r="C73" s="41">
        <f t="shared" ref="C73:E73" si="8">C74</f>
        <v>250000</v>
      </c>
      <c r="D73" s="41">
        <f t="shared" si="8"/>
        <v>260000</v>
      </c>
      <c r="E73" s="41">
        <f t="shared" si="8"/>
        <v>270000</v>
      </c>
    </row>
    <row r="74" spans="1:5" ht="82.5" customHeight="1" x14ac:dyDescent="0.3">
      <c r="A74" s="46" t="s">
        <v>158</v>
      </c>
      <c r="B74" s="50" t="s">
        <v>93</v>
      </c>
      <c r="C74" s="41">
        <v>250000</v>
      </c>
      <c r="D74" s="41">
        <v>260000</v>
      </c>
      <c r="E74" s="42">
        <v>270000</v>
      </c>
    </row>
    <row r="75" spans="1:5" ht="114.75" customHeight="1" x14ac:dyDescent="0.3">
      <c r="A75" s="46" t="s">
        <v>324</v>
      </c>
      <c r="B75" s="50" t="s">
        <v>325</v>
      </c>
      <c r="C75" s="70">
        <f>C76</f>
        <v>318000</v>
      </c>
      <c r="D75" s="70">
        <f t="shared" ref="D75:E75" si="9">D76</f>
        <v>318000</v>
      </c>
      <c r="E75" s="70">
        <f t="shared" si="9"/>
        <v>318000</v>
      </c>
    </row>
    <row r="76" spans="1:5" ht="99" customHeight="1" x14ac:dyDescent="0.3">
      <c r="A76" s="46" t="s">
        <v>326</v>
      </c>
      <c r="B76" s="50" t="s">
        <v>327</v>
      </c>
      <c r="C76" s="41">
        <v>318000</v>
      </c>
      <c r="D76" s="40">
        <v>318000</v>
      </c>
      <c r="E76" s="42">
        <v>318000</v>
      </c>
    </row>
    <row r="77" spans="1:5" ht="31.5" x14ac:dyDescent="0.3">
      <c r="A77" s="38" t="s">
        <v>139</v>
      </c>
      <c r="B77" s="39" t="s">
        <v>14</v>
      </c>
      <c r="C77" s="41">
        <f>SUM(C78)</f>
        <v>2126300</v>
      </c>
      <c r="D77" s="41">
        <f>SUM(D78)</f>
        <v>2126300</v>
      </c>
      <c r="E77" s="41">
        <f>SUM(E78)</f>
        <v>2126300</v>
      </c>
    </row>
    <row r="78" spans="1:5" ht="21.75" customHeight="1" x14ac:dyDescent="0.3">
      <c r="A78" s="38" t="s">
        <v>140</v>
      </c>
      <c r="B78" s="39" t="s">
        <v>15</v>
      </c>
      <c r="C78" s="41">
        <f>C79+C81+C82+C85</f>
        <v>2126300</v>
      </c>
      <c r="D78" s="41">
        <f>D79+D81+D82+D85</f>
        <v>2126300</v>
      </c>
      <c r="E78" s="41">
        <f>E79+E81+E82+E85</f>
        <v>2126300</v>
      </c>
    </row>
    <row r="79" spans="1:5" ht="31.5" x14ac:dyDescent="0.3">
      <c r="A79" s="38" t="s">
        <v>141</v>
      </c>
      <c r="B79" s="39" t="s">
        <v>16</v>
      </c>
      <c r="C79" s="41">
        <v>296700</v>
      </c>
      <c r="D79" s="41">
        <v>296700</v>
      </c>
      <c r="E79" s="41">
        <v>296700</v>
      </c>
    </row>
    <row r="80" spans="1:5" ht="31.5" hidden="1" x14ac:dyDescent="0.3">
      <c r="A80" s="38" t="s">
        <v>142</v>
      </c>
      <c r="B80" s="39" t="s">
        <v>17</v>
      </c>
      <c r="C80" s="41"/>
      <c r="D80" s="41"/>
      <c r="E80" s="41"/>
    </row>
    <row r="81" spans="1:5" ht="22.5" hidden="1" customHeight="1" x14ac:dyDescent="0.3">
      <c r="A81" s="38" t="s">
        <v>143</v>
      </c>
      <c r="B81" s="39" t="s">
        <v>18</v>
      </c>
      <c r="C81" s="41">
        <v>0</v>
      </c>
      <c r="D81" s="41">
        <v>0</v>
      </c>
      <c r="E81" s="41">
        <v>0</v>
      </c>
    </row>
    <row r="82" spans="1:5" ht="22.5" customHeight="1" x14ac:dyDescent="0.3">
      <c r="A82" s="38" t="s">
        <v>144</v>
      </c>
      <c r="B82" s="39" t="s">
        <v>19</v>
      </c>
      <c r="C82" s="41">
        <f>C83+C84</f>
        <v>1829600</v>
      </c>
      <c r="D82" s="41">
        <f>D83+D84</f>
        <v>1829600</v>
      </c>
      <c r="E82" s="41">
        <f>E83+E84</f>
        <v>1829600</v>
      </c>
    </row>
    <row r="83" spans="1:5" x14ac:dyDescent="0.3">
      <c r="A83" s="38" t="s">
        <v>145</v>
      </c>
      <c r="B83" s="39" t="s">
        <v>94</v>
      </c>
      <c r="C83" s="41">
        <v>180400</v>
      </c>
      <c r="D83" s="41">
        <v>180400</v>
      </c>
      <c r="E83" s="41">
        <v>180400</v>
      </c>
    </row>
    <row r="84" spans="1:5" x14ac:dyDescent="0.3">
      <c r="A84" s="38" t="s">
        <v>192</v>
      </c>
      <c r="B84" s="39" t="s">
        <v>193</v>
      </c>
      <c r="C84" s="41">
        <v>1649200</v>
      </c>
      <c r="D84" s="41">
        <v>1649200</v>
      </c>
      <c r="E84" s="41">
        <v>1649200</v>
      </c>
    </row>
    <row r="85" spans="1:5" ht="47.25" hidden="1" x14ac:dyDescent="0.3">
      <c r="A85" s="38" t="s">
        <v>194</v>
      </c>
      <c r="B85" s="39" t="s">
        <v>195</v>
      </c>
      <c r="C85" s="41"/>
      <c r="D85" s="41"/>
      <c r="E85" s="41"/>
    </row>
    <row r="86" spans="1:5" ht="33.75" customHeight="1" x14ac:dyDescent="0.3">
      <c r="A86" s="38" t="s">
        <v>146</v>
      </c>
      <c r="B86" s="39" t="s">
        <v>305</v>
      </c>
      <c r="C86" s="41">
        <f>SUM(C87+C90)</f>
        <v>275000</v>
      </c>
      <c r="D86" s="41">
        <f>SUM(D87+D90)</f>
        <v>287000</v>
      </c>
      <c r="E86" s="41">
        <f>SUM(E87+E90)</f>
        <v>298000</v>
      </c>
    </row>
    <row r="87" spans="1:5" ht="22.5" hidden="1" customHeight="1" x14ac:dyDescent="0.3">
      <c r="A87" s="38" t="s">
        <v>43</v>
      </c>
      <c r="B87" s="39" t="s">
        <v>46</v>
      </c>
      <c r="C87" s="41">
        <f>SUM(C88)</f>
        <v>0</v>
      </c>
      <c r="D87" s="41">
        <f>SUM(D88)</f>
        <v>0</v>
      </c>
      <c r="E87" s="42"/>
    </row>
    <row r="88" spans="1:5" ht="52.5" hidden="1" customHeight="1" x14ac:dyDescent="0.3">
      <c r="A88" s="38" t="s">
        <v>44</v>
      </c>
      <c r="B88" s="39" t="s">
        <v>47</v>
      </c>
      <c r="C88" s="41">
        <f>SUM(C89)</f>
        <v>0</v>
      </c>
      <c r="D88" s="41">
        <f>SUM(D89)</f>
        <v>0</v>
      </c>
      <c r="E88" s="42"/>
    </row>
    <row r="89" spans="1:5" ht="70.5" hidden="1" customHeight="1" x14ac:dyDescent="0.3">
      <c r="A89" s="38" t="s">
        <v>45</v>
      </c>
      <c r="B89" s="39" t="s">
        <v>48</v>
      </c>
      <c r="C89" s="41"/>
      <c r="D89" s="41"/>
      <c r="E89" s="42"/>
    </row>
    <row r="90" spans="1:5" ht="18.75" customHeight="1" x14ac:dyDescent="0.3">
      <c r="A90" s="38" t="s">
        <v>147</v>
      </c>
      <c r="B90" s="39" t="s">
        <v>20</v>
      </c>
      <c r="C90" s="41">
        <f>C91+C93</f>
        <v>275000</v>
      </c>
      <c r="D90" s="41">
        <f t="shared" ref="C90:E91" si="10">SUM(D91)</f>
        <v>287000</v>
      </c>
      <c r="E90" s="41">
        <f t="shared" si="10"/>
        <v>298000</v>
      </c>
    </row>
    <row r="91" spans="1:5" ht="37.5" customHeight="1" x14ac:dyDescent="0.3">
      <c r="A91" s="38" t="s">
        <v>206</v>
      </c>
      <c r="B91" s="39" t="s">
        <v>207</v>
      </c>
      <c r="C91" s="41">
        <f t="shared" si="10"/>
        <v>275000</v>
      </c>
      <c r="D91" s="41">
        <f t="shared" si="10"/>
        <v>287000</v>
      </c>
      <c r="E91" s="41">
        <f t="shared" si="10"/>
        <v>298000</v>
      </c>
    </row>
    <row r="92" spans="1:5" ht="47.25" x14ac:dyDescent="0.3">
      <c r="A92" s="38" t="s">
        <v>208</v>
      </c>
      <c r="B92" s="39" t="s">
        <v>209</v>
      </c>
      <c r="C92" s="41">
        <v>275000</v>
      </c>
      <c r="D92" s="40">
        <v>287000</v>
      </c>
      <c r="E92" s="42">
        <v>298000</v>
      </c>
    </row>
    <row r="93" spans="1:5" ht="21.75" hidden="1" customHeight="1" x14ac:dyDescent="0.3">
      <c r="A93" s="38" t="s">
        <v>260</v>
      </c>
      <c r="B93" s="39" t="s">
        <v>261</v>
      </c>
      <c r="C93" s="41">
        <f>C94</f>
        <v>0</v>
      </c>
      <c r="D93" s="41"/>
      <c r="E93" s="51"/>
    </row>
    <row r="94" spans="1:5" ht="39" hidden="1" customHeight="1" x14ac:dyDescent="0.3">
      <c r="A94" s="38" t="s">
        <v>262</v>
      </c>
      <c r="B94" s="39" t="s">
        <v>263</v>
      </c>
      <c r="C94" s="41"/>
      <c r="D94" s="41"/>
      <c r="E94" s="51"/>
    </row>
    <row r="95" spans="1:5" ht="31.5" x14ac:dyDescent="0.3">
      <c r="A95" s="38" t="s">
        <v>148</v>
      </c>
      <c r="B95" s="39" t="s">
        <v>21</v>
      </c>
      <c r="C95" s="41">
        <f>SUM(C96+C99)</f>
        <v>17100000</v>
      </c>
      <c r="D95" s="41">
        <f>SUM(D96+D99)</f>
        <v>12000000</v>
      </c>
      <c r="E95" s="41">
        <f>SUM(E96+E99)</f>
        <v>12000000</v>
      </c>
    </row>
    <row r="96" spans="1:5" ht="81.75" customHeight="1" x14ac:dyDescent="0.3">
      <c r="A96" s="38" t="s">
        <v>232</v>
      </c>
      <c r="B96" s="39" t="s">
        <v>64</v>
      </c>
      <c r="C96" s="41">
        <f t="shared" ref="C96:E97" si="11">C97</f>
        <v>100000</v>
      </c>
      <c r="D96" s="41">
        <f t="shared" si="11"/>
        <v>0</v>
      </c>
      <c r="E96" s="41">
        <f t="shared" si="11"/>
        <v>0</v>
      </c>
    </row>
    <row r="97" spans="1:5" ht="99" customHeight="1" x14ac:dyDescent="0.3">
      <c r="A97" s="38" t="s">
        <v>149</v>
      </c>
      <c r="B97" s="39" t="s">
        <v>65</v>
      </c>
      <c r="C97" s="41">
        <f t="shared" si="11"/>
        <v>100000</v>
      </c>
      <c r="D97" s="41">
        <f t="shared" si="11"/>
        <v>0</v>
      </c>
      <c r="E97" s="41">
        <f t="shared" si="11"/>
        <v>0</v>
      </c>
    </row>
    <row r="98" spans="1:5" ht="99.75" customHeight="1" x14ac:dyDescent="0.3">
      <c r="A98" s="38" t="s">
        <v>150</v>
      </c>
      <c r="B98" s="39" t="s">
        <v>95</v>
      </c>
      <c r="C98" s="41">
        <v>100000</v>
      </c>
      <c r="D98" s="41">
        <v>0</v>
      </c>
      <c r="E98" s="42">
        <v>0</v>
      </c>
    </row>
    <row r="99" spans="1:5" ht="31.5" x14ac:dyDescent="0.3">
      <c r="A99" s="38" t="s">
        <v>151</v>
      </c>
      <c r="B99" s="39" t="s">
        <v>78</v>
      </c>
      <c r="C99" s="41">
        <f>C100+C103</f>
        <v>17000000</v>
      </c>
      <c r="D99" s="41">
        <f t="shared" ref="D99:E99" si="12">SUM(D100)</f>
        <v>12000000</v>
      </c>
      <c r="E99" s="41">
        <f t="shared" si="12"/>
        <v>12000000</v>
      </c>
    </row>
    <row r="100" spans="1:5" ht="39.75" customHeight="1" x14ac:dyDescent="0.3">
      <c r="A100" s="38" t="s">
        <v>152</v>
      </c>
      <c r="B100" s="39" t="s">
        <v>22</v>
      </c>
      <c r="C100" s="41">
        <f>SUM(C101:C102)</f>
        <v>17000000</v>
      </c>
      <c r="D100" s="41">
        <f>SUM(D101:D102)</f>
        <v>12000000</v>
      </c>
      <c r="E100" s="41">
        <f>SUM(E101:E102)</f>
        <v>12000000</v>
      </c>
    </row>
    <row r="101" spans="1:5" ht="69" customHeight="1" x14ac:dyDescent="0.3">
      <c r="A101" s="38" t="s">
        <v>153</v>
      </c>
      <c r="B101" s="39" t="s">
        <v>88</v>
      </c>
      <c r="C101" s="41">
        <v>14000000</v>
      </c>
      <c r="D101" s="40">
        <v>10000000</v>
      </c>
      <c r="E101" s="42">
        <v>10000000</v>
      </c>
    </row>
    <row r="102" spans="1:5" ht="53.25" customHeight="1" x14ac:dyDescent="0.3">
      <c r="A102" s="38" t="s">
        <v>154</v>
      </c>
      <c r="B102" s="39" t="s">
        <v>56</v>
      </c>
      <c r="C102" s="41">
        <v>3000000</v>
      </c>
      <c r="D102" s="41">
        <v>2000000</v>
      </c>
      <c r="E102" s="42">
        <v>2000000</v>
      </c>
    </row>
    <row r="103" spans="1:5" ht="52.5" hidden="1" customHeight="1" x14ac:dyDescent="0.3">
      <c r="A103" s="38" t="s">
        <v>196</v>
      </c>
      <c r="B103" s="39" t="s">
        <v>197</v>
      </c>
      <c r="C103" s="41">
        <f>C104</f>
        <v>0</v>
      </c>
      <c r="D103" s="41"/>
      <c r="E103" s="51"/>
    </row>
    <row r="104" spans="1:5" ht="66.75" hidden="1" customHeight="1" x14ac:dyDescent="0.3">
      <c r="A104" s="38" t="s">
        <v>198</v>
      </c>
      <c r="B104" s="39" t="s">
        <v>199</v>
      </c>
      <c r="C104" s="41"/>
      <c r="D104" s="41"/>
      <c r="E104" s="51"/>
    </row>
    <row r="105" spans="1:5" ht="16.5" hidden="1" customHeight="1" x14ac:dyDescent="0.3">
      <c r="A105" s="38" t="s">
        <v>155</v>
      </c>
      <c r="B105" s="39" t="s">
        <v>23</v>
      </c>
      <c r="C105" s="41">
        <f>SUM(C106)</f>
        <v>0</v>
      </c>
      <c r="D105" s="41">
        <f t="shared" ref="D105:E106" si="13">SUM(D106)</f>
        <v>0</v>
      </c>
      <c r="E105" s="41">
        <f t="shared" si="13"/>
        <v>0</v>
      </c>
    </row>
    <row r="106" spans="1:5" ht="47.25" hidden="1" x14ac:dyDescent="0.3">
      <c r="A106" s="38" t="s">
        <v>156</v>
      </c>
      <c r="B106" s="39" t="s">
        <v>211</v>
      </c>
      <c r="C106" s="41">
        <f>SUM(C107)</f>
        <v>0</v>
      </c>
      <c r="D106" s="41">
        <f t="shared" si="13"/>
        <v>0</v>
      </c>
      <c r="E106" s="41">
        <f t="shared" si="13"/>
        <v>0</v>
      </c>
    </row>
    <row r="107" spans="1:5" ht="47.25" hidden="1" x14ac:dyDescent="0.3">
      <c r="A107" s="38" t="s">
        <v>157</v>
      </c>
      <c r="B107" s="39" t="s">
        <v>24</v>
      </c>
      <c r="C107" s="41">
        <v>0</v>
      </c>
      <c r="D107" s="40">
        <v>0</v>
      </c>
      <c r="E107" s="42">
        <v>0</v>
      </c>
    </row>
    <row r="108" spans="1:5" ht="19.5" customHeight="1" x14ac:dyDescent="0.3">
      <c r="A108" s="38" t="s">
        <v>221</v>
      </c>
      <c r="B108" s="39" t="s">
        <v>25</v>
      </c>
      <c r="C108" s="41">
        <f>C109+C139+C141+C143+C146</f>
        <v>1350000</v>
      </c>
      <c r="D108" s="41">
        <f>D109+D139+D141+D143+D146</f>
        <v>1350000</v>
      </c>
      <c r="E108" s="41">
        <f>E109+E139+E141+E143+E146</f>
        <v>1350000</v>
      </c>
    </row>
    <row r="109" spans="1:5" ht="37.5" customHeight="1" x14ac:dyDescent="0.3">
      <c r="A109" s="38" t="s">
        <v>220</v>
      </c>
      <c r="B109" s="39" t="s">
        <v>219</v>
      </c>
      <c r="C109" s="41">
        <f>C110+C112+C114+C116+C119+C121+C123+C125+C127+C129+C131+C133+C135+C137</f>
        <v>1177400</v>
      </c>
      <c r="D109" s="41">
        <f>D110+D112+D114+D116+D119+D121+D123+D125+D127+D129+D131+D133+D135+D137</f>
        <v>1177400</v>
      </c>
      <c r="E109" s="41">
        <f>E110+E112+E114+E116+E119+E121+E123+E125+E127+E129+E131+E133+E135+E137</f>
        <v>1177400</v>
      </c>
    </row>
    <row r="110" spans="1:5" ht="63" customHeight="1" x14ac:dyDescent="0.3">
      <c r="A110" s="38" t="s">
        <v>242</v>
      </c>
      <c r="B110" s="39" t="s">
        <v>306</v>
      </c>
      <c r="C110" s="41">
        <f>C111</f>
        <v>16300</v>
      </c>
      <c r="D110" s="41">
        <f>D111</f>
        <v>16300</v>
      </c>
      <c r="E110" s="41">
        <f>E111</f>
        <v>16300</v>
      </c>
    </row>
    <row r="111" spans="1:5" ht="84" customHeight="1" x14ac:dyDescent="0.3">
      <c r="A111" s="38" t="s">
        <v>243</v>
      </c>
      <c r="B111" s="39" t="s">
        <v>307</v>
      </c>
      <c r="C111" s="41">
        <v>16300</v>
      </c>
      <c r="D111" s="41">
        <v>16300</v>
      </c>
      <c r="E111" s="41">
        <v>16300</v>
      </c>
    </row>
    <row r="112" spans="1:5" ht="87" customHeight="1" x14ac:dyDescent="0.3">
      <c r="A112" s="38" t="s">
        <v>244</v>
      </c>
      <c r="B112" s="39" t="s">
        <v>308</v>
      </c>
      <c r="C112" s="41">
        <f>C113</f>
        <v>118000</v>
      </c>
      <c r="D112" s="41">
        <f>D113</f>
        <v>118000</v>
      </c>
      <c r="E112" s="41">
        <f>E113</f>
        <v>118000</v>
      </c>
    </row>
    <row r="113" spans="1:5" ht="99.75" customHeight="1" x14ac:dyDescent="0.3">
      <c r="A113" s="38" t="s">
        <v>245</v>
      </c>
      <c r="B113" s="39" t="s">
        <v>309</v>
      </c>
      <c r="C113" s="41">
        <v>118000</v>
      </c>
      <c r="D113" s="41">
        <v>118000</v>
      </c>
      <c r="E113" s="41">
        <v>118000</v>
      </c>
    </row>
    <row r="114" spans="1:5" ht="67.5" customHeight="1" x14ac:dyDescent="0.3">
      <c r="A114" s="46" t="s">
        <v>218</v>
      </c>
      <c r="B114" s="34" t="s">
        <v>310</v>
      </c>
      <c r="C114" s="41">
        <f>C115</f>
        <v>223400</v>
      </c>
      <c r="D114" s="41">
        <f>D115</f>
        <v>223400</v>
      </c>
      <c r="E114" s="41">
        <f>E115</f>
        <v>223400</v>
      </c>
    </row>
    <row r="115" spans="1:5" ht="81.75" customHeight="1" x14ac:dyDescent="0.3">
      <c r="A115" s="52" t="s">
        <v>217</v>
      </c>
      <c r="B115" s="34" t="s">
        <v>311</v>
      </c>
      <c r="C115" s="41">
        <v>223400</v>
      </c>
      <c r="D115" s="41">
        <v>223400</v>
      </c>
      <c r="E115" s="41">
        <v>223400</v>
      </c>
    </row>
    <row r="116" spans="1:5" ht="80.25" customHeight="1" x14ac:dyDescent="0.3">
      <c r="A116" s="52" t="s">
        <v>222</v>
      </c>
      <c r="B116" s="34" t="s">
        <v>383</v>
      </c>
      <c r="C116" s="41">
        <f>C117+C118</f>
        <v>155000</v>
      </c>
      <c r="D116" s="41">
        <f>D117+D118</f>
        <v>155000</v>
      </c>
      <c r="E116" s="41">
        <f>E117+E118</f>
        <v>155000</v>
      </c>
    </row>
    <row r="117" spans="1:5" ht="80.25" customHeight="1" x14ac:dyDescent="0.3">
      <c r="A117" s="52" t="s">
        <v>223</v>
      </c>
      <c r="B117" s="34" t="s">
        <v>383</v>
      </c>
      <c r="C117" s="41">
        <v>150000</v>
      </c>
      <c r="D117" s="41">
        <v>150000</v>
      </c>
      <c r="E117" s="41">
        <v>150000</v>
      </c>
    </row>
    <row r="118" spans="1:5" ht="96" customHeight="1" x14ac:dyDescent="0.3">
      <c r="A118" s="52" t="s">
        <v>266</v>
      </c>
      <c r="B118" s="34" t="s">
        <v>384</v>
      </c>
      <c r="C118" s="41">
        <v>5000</v>
      </c>
      <c r="D118" s="41">
        <v>5000</v>
      </c>
      <c r="E118" s="41">
        <v>5000</v>
      </c>
    </row>
    <row r="119" spans="1:5" ht="53.25" customHeight="1" x14ac:dyDescent="0.3">
      <c r="A119" s="52" t="s">
        <v>377</v>
      </c>
      <c r="B119" s="34" t="s">
        <v>376</v>
      </c>
      <c r="C119" s="41">
        <f>C120</f>
        <v>4000</v>
      </c>
      <c r="D119" s="41">
        <f>D120</f>
        <v>4000</v>
      </c>
      <c r="E119" s="41">
        <f>E120</f>
        <v>4000</v>
      </c>
    </row>
    <row r="120" spans="1:5" ht="81.75" customHeight="1" x14ac:dyDescent="0.3">
      <c r="A120" s="52" t="s">
        <v>373</v>
      </c>
      <c r="B120" s="34" t="s">
        <v>375</v>
      </c>
      <c r="C120" s="41">
        <v>4000</v>
      </c>
      <c r="D120" s="41">
        <v>4000</v>
      </c>
      <c r="E120" s="41">
        <v>4000</v>
      </c>
    </row>
    <row r="121" spans="1:5" ht="64.5" customHeight="1" x14ac:dyDescent="0.3">
      <c r="A121" s="52" t="s">
        <v>379</v>
      </c>
      <c r="B121" s="34" t="s">
        <v>378</v>
      </c>
      <c r="C121" s="41">
        <f>C122</f>
        <v>53300</v>
      </c>
      <c r="D121" s="41">
        <f>D122</f>
        <v>53300</v>
      </c>
      <c r="E121" s="41">
        <f>E122</f>
        <v>53300</v>
      </c>
    </row>
    <row r="122" spans="1:5" ht="81.75" customHeight="1" x14ac:dyDescent="0.3">
      <c r="A122" s="52" t="s">
        <v>374</v>
      </c>
      <c r="B122" s="34" t="s">
        <v>380</v>
      </c>
      <c r="C122" s="41">
        <v>53300</v>
      </c>
      <c r="D122" s="41">
        <v>53300</v>
      </c>
      <c r="E122" s="41">
        <v>53300</v>
      </c>
    </row>
    <row r="123" spans="1:5" ht="63" x14ac:dyDescent="0.3">
      <c r="A123" s="52" t="s">
        <v>279</v>
      </c>
      <c r="B123" s="34" t="s">
        <v>282</v>
      </c>
      <c r="C123" s="41">
        <f>C124</f>
        <v>3000</v>
      </c>
      <c r="D123" s="41">
        <f>D124</f>
        <v>3000</v>
      </c>
      <c r="E123" s="41">
        <f>E124</f>
        <v>3000</v>
      </c>
    </row>
    <row r="124" spans="1:5" ht="81" customHeight="1" x14ac:dyDescent="0.3">
      <c r="A124" s="52" t="s">
        <v>280</v>
      </c>
      <c r="B124" s="34" t="s">
        <v>281</v>
      </c>
      <c r="C124" s="41">
        <v>3000</v>
      </c>
      <c r="D124" s="41">
        <v>3000</v>
      </c>
      <c r="E124" s="41">
        <v>3000</v>
      </c>
    </row>
    <row r="125" spans="1:5" ht="84" customHeight="1" x14ac:dyDescent="0.3">
      <c r="A125" s="52" t="s">
        <v>246</v>
      </c>
      <c r="B125" s="34" t="s">
        <v>313</v>
      </c>
      <c r="C125" s="41">
        <f>C126</f>
        <v>20800</v>
      </c>
      <c r="D125" s="41">
        <f>D126</f>
        <v>20800</v>
      </c>
      <c r="E125" s="41">
        <f>E126</f>
        <v>20800</v>
      </c>
    </row>
    <row r="126" spans="1:5" ht="99" customHeight="1" x14ac:dyDescent="0.3">
      <c r="A126" s="52" t="s">
        <v>247</v>
      </c>
      <c r="B126" s="34" t="s">
        <v>312</v>
      </c>
      <c r="C126" s="41">
        <v>20800</v>
      </c>
      <c r="D126" s="41">
        <v>20800</v>
      </c>
      <c r="E126" s="41">
        <v>20800</v>
      </c>
    </row>
    <row r="127" spans="1:5" ht="102" customHeight="1" x14ac:dyDescent="0.3">
      <c r="A127" s="52" t="s">
        <v>248</v>
      </c>
      <c r="B127" s="34" t="s">
        <v>385</v>
      </c>
      <c r="C127" s="41">
        <f>C128</f>
        <v>7300</v>
      </c>
      <c r="D127" s="41">
        <f>D128</f>
        <v>7300</v>
      </c>
      <c r="E127" s="41">
        <f>E128</f>
        <v>7300</v>
      </c>
    </row>
    <row r="128" spans="1:5" ht="149.25" customHeight="1" x14ac:dyDescent="0.3">
      <c r="A128" s="52" t="s">
        <v>249</v>
      </c>
      <c r="B128" s="34" t="s">
        <v>386</v>
      </c>
      <c r="C128" s="41">
        <v>7300</v>
      </c>
      <c r="D128" s="41">
        <v>7300</v>
      </c>
      <c r="E128" s="41">
        <v>7300</v>
      </c>
    </row>
    <row r="129" spans="1:5" ht="66.75" hidden="1" customHeight="1" x14ac:dyDescent="0.3">
      <c r="A129" s="52" t="s">
        <v>283</v>
      </c>
      <c r="B129" s="34" t="s">
        <v>285</v>
      </c>
      <c r="C129" s="41">
        <f>C130</f>
        <v>0</v>
      </c>
      <c r="D129" s="41">
        <f>D130</f>
        <v>0</v>
      </c>
      <c r="E129" s="41">
        <f>E130</f>
        <v>0</v>
      </c>
    </row>
    <row r="130" spans="1:5" ht="101.25" hidden="1" customHeight="1" x14ac:dyDescent="0.3">
      <c r="A130" s="52" t="s">
        <v>284</v>
      </c>
      <c r="B130" s="34" t="s">
        <v>286</v>
      </c>
      <c r="C130" s="41"/>
      <c r="D130" s="41"/>
      <c r="E130" s="41"/>
    </row>
    <row r="131" spans="1:5" ht="67.5" customHeight="1" x14ac:dyDescent="0.3">
      <c r="A131" s="52" t="s">
        <v>250</v>
      </c>
      <c r="B131" s="34" t="s">
        <v>319</v>
      </c>
      <c r="C131" s="41">
        <f>C132</f>
        <v>8300</v>
      </c>
      <c r="D131" s="41">
        <f>D132</f>
        <v>8300</v>
      </c>
      <c r="E131" s="41">
        <f>E132</f>
        <v>8300</v>
      </c>
    </row>
    <row r="132" spans="1:5" ht="96.75" customHeight="1" x14ac:dyDescent="0.3">
      <c r="A132" s="52" t="s">
        <v>251</v>
      </c>
      <c r="B132" s="34" t="s">
        <v>314</v>
      </c>
      <c r="C132" s="41">
        <v>8300</v>
      </c>
      <c r="D132" s="41">
        <v>8300</v>
      </c>
      <c r="E132" s="41">
        <v>8300</v>
      </c>
    </row>
    <row r="133" spans="1:5" ht="69" customHeight="1" x14ac:dyDescent="0.3">
      <c r="A133" s="52" t="s">
        <v>252</v>
      </c>
      <c r="B133" s="34" t="s">
        <v>315</v>
      </c>
      <c r="C133" s="41">
        <f>C134</f>
        <v>73100</v>
      </c>
      <c r="D133" s="41">
        <f>D134</f>
        <v>73100</v>
      </c>
      <c r="E133" s="41">
        <f>E134</f>
        <v>73100</v>
      </c>
    </row>
    <row r="134" spans="1:5" ht="81" customHeight="1" x14ac:dyDescent="0.3">
      <c r="A134" s="52" t="s">
        <v>253</v>
      </c>
      <c r="B134" s="34" t="s">
        <v>316</v>
      </c>
      <c r="C134" s="41">
        <v>73100</v>
      </c>
      <c r="D134" s="41">
        <v>73100</v>
      </c>
      <c r="E134" s="41">
        <v>73100</v>
      </c>
    </row>
    <row r="135" spans="1:5" ht="66" customHeight="1" x14ac:dyDescent="0.3">
      <c r="A135" s="52" t="s">
        <v>225</v>
      </c>
      <c r="B135" s="34" t="s">
        <v>317</v>
      </c>
      <c r="C135" s="41">
        <f>C136</f>
        <v>433100</v>
      </c>
      <c r="D135" s="41">
        <f>D136</f>
        <v>433100</v>
      </c>
      <c r="E135" s="41">
        <f>E136</f>
        <v>433100</v>
      </c>
    </row>
    <row r="136" spans="1:5" ht="94.5" x14ac:dyDescent="0.3">
      <c r="A136" s="52" t="s">
        <v>224</v>
      </c>
      <c r="B136" s="34" t="s">
        <v>318</v>
      </c>
      <c r="C136" s="41">
        <v>433100</v>
      </c>
      <c r="D136" s="41">
        <v>433100</v>
      </c>
      <c r="E136" s="41">
        <v>433100</v>
      </c>
    </row>
    <row r="137" spans="1:5" ht="118.5" customHeight="1" x14ac:dyDescent="0.3">
      <c r="A137" s="64" t="s">
        <v>351</v>
      </c>
      <c r="B137" s="39" t="s">
        <v>271</v>
      </c>
      <c r="C137" s="41">
        <f>C138</f>
        <v>61800</v>
      </c>
      <c r="D137" s="41">
        <f>D138</f>
        <v>61800</v>
      </c>
      <c r="E137" s="41">
        <f>E138</f>
        <v>61800</v>
      </c>
    </row>
    <row r="138" spans="1:5" ht="146.25" customHeight="1" x14ac:dyDescent="0.3">
      <c r="A138" s="64" t="s">
        <v>272</v>
      </c>
      <c r="B138" s="39" t="s">
        <v>273</v>
      </c>
      <c r="C138" s="41">
        <v>61800</v>
      </c>
      <c r="D138" s="41">
        <v>61800</v>
      </c>
      <c r="E138" s="41">
        <v>61800</v>
      </c>
    </row>
    <row r="139" spans="1:5" ht="36" customHeight="1" x14ac:dyDescent="0.3">
      <c r="A139" s="52" t="s">
        <v>254</v>
      </c>
      <c r="B139" s="34" t="s">
        <v>255</v>
      </c>
      <c r="C139" s="41">
        <f>C140</f>
        <v>50000</v>
      </c>
      <c r="D139" s="41">
        <f>D140</f>
        <v>50000</v>
      </c>
      <c r="E139" s="41">
        <f>E140</f>
        <v>50000</v>
      </c>
    </row>
    <row r="140" spans="1:5" ht="63" x14ac:dyDescent="0.3">
      <c r="A140" s="52" t="s">
        <v>256</v>
      </c>
      <c r="B140" s="34" t="s">
        <v>257</v>
      </c>
      <c r="C140" s="41">
        <v>50000</v>
      </c>
      <c r="D140" s="41">
        <v>50000</v>
      </c>
      <c r="E140" s="41">
        <v>50000</v>
      </c>
    </row>
    <row r="141" spans="1:5" ht="32.25" customHeight="1" x14ac:dyDescent="0.3">
      <c r="A141" s="64" t="s">
        <v>274</v>
      </c>
      <c r="B141" s="39" t="s">
        <v>275</v>
      </c>
      <c r="C141" s="41">
        <f>C142</f>
        <v>5000</v>
      </c>
      <c r="D141" s="41">
        <f>D142</f>
        <v>5000</v>
      </c>
      <c r="E141" s="41">
        <f>E142</f>
        <v>5000</v>
      </c>
    </row>
    <row r="142" spans="1:5" ht="163.5" customHeight="1" x14ac:dyDescent="0.3">
      <c r="A142" s="64" t="s">
        <v>276</v>
      </c>
      <c r="B142" s="39" t="s">
        <v>277</v>
      </c>
      <c r="C142" s="41">
        <v>5000</v>
      </c>
      <c r="D142" s="41">
        <v>5000</v>
      </c>
      <c r="E142" s="41">
        <v>5000</v>
      </c>
    </row>
    <row r="143" spans="1:5" ht="81.75" hidden="1" customHeight="1" x14ac:dyDescent="0.3">
      <c r="A143" s="46" t="s">
        <v>234</v>
      </c>
      <c r="B143" s="53" t="s">
        <v>240</v>
      </c>
      <c r="C143" s="41">
        <f>C144+C145</f>
        <v>0</v>
      </c>
      <c r="D143" s="41">
        <f>D144+D145</f>
        <v>0</v>
      </c>
      <c r="E143" s="41">
        <f>E144+E145</f>
        <v>0</v>
      </c>
    </row>
    <row r="144" spans="1:5" ht="67.5" hidden="1" customHeight="1" x14ac:dyDescent="0.3">
      <c r="A144" s="46" t="s">
        <v>233</v>
      </c>
      <c r="B144" s="53" t="s">
        <v>241</v>
      </c>
      <c r="C144" s="41"/>
      <c r="D144" s="41"/>
      <c r="E144" s="41"/>
    </row>
    <row r="145" spans="1:5" ht="87" hidden="1" customHeight="1" x14ac:dyDescent="0.3">
      <c r="A145" s="46" t="s">
        <v>258</v>
      </c>
      <c r="B145" s="34" t="s">
        <v>259</v>
      </c>
      <c r="C145" s="41"/>
      <c r="D145" s="41"/>
      <c r="E145" s="41"/>
    </row>
    <row r="146" spans="1:5" ht="20.25" customHeight="1" x14ac:dyDescent="0.3">
      <c r="A146" s="46" t="s">
        <v>228</v>
      </c>
      <c r="B146" s="54" t="s">
        <v>227</v>
      </c>
      <c r="C146" s="41">
        <f>C147+C148</f>
        <v>117600</v>
      </c>
      <c r="D146" s="41">
        <f>D147+D148</f>
        <v>117600</v>
      </c>
      <c r="E146" s="41">
        <f>E147+E148</f>
        <v>117600</v>
      </c>
    </row>
    <row r="147" spans="1:5" ht="177.75" customHeight="1" x14ac:dyDescent="0.3">
      <c r="A147" s="46" t="s">
        <v>226</v>
      </c>
      <c r="B147" s="34" t="s">
        <v>387</v>
      </c>
      <c r="C147" s="41">
        <v>111000</v>
      </c>
      <c r="D147" s="41">
        <v>111000</v>
      </c>
      <c r="E147" s="41">
        <v>111000</v>
      </c>
    </row>
    <row r="148" spans="1:5" ht="31.5" customHeight="1" x14ac:dyDescent="0.3">
      <c r="A148" s="38" t="s">
        <v>289</v>
      </c>
      <c r="B148" s="39" t="s">
        <v>290</v>
      </c>
      <c r="C148" s="41">
        <f>C149</f>
        <v>6600</v>
      </c>
      <c r="D148" s="41">
        <f>D149</f>
        <v>6600</v>
      </c>
      <c r="E148" s="41">
        <f>E149</f>
        <v>6600</v>
      </c>
    </row>
    <row r="149" spans="1:5" ht="51.75" customHeight="1" x14ac:dyDescent="0.3">
      <c r="A149" s="38" t="s">
        <v>291</v>
      </c>
      <c r="B149" s="39" t="s">
        <v>388</v>
      </c>
      <c r="C149" s="41">
        <v>6600</v>
      </c>
      <c r="D149" s="41">
        <v>6600</v>
      </c>
      <c r="E149" s="41">
        <v>6600</v>
      </c>
    </row>
    <row r="150" spans="1:5" ht="22.5" hidden="1" customHeight="1" x14ac:dyDescent="0.3">
      <c r="A150" s="46" t="s">
        <v>200</v>
      </c>
      <c r="B150" s="34" t="s">
        <v>201</v>
      </c>
      <c r="C150" s="41">
        <f>C151</f>
        <v>0</v>
      </c>
      <c r="D150" s="41"/>
      <c r="E150" s="51"/>
    </row>
    <row r="151" spans="1:5" ht="21" hidden="1" customHeight="1" x14ac:dyDescent="0.3">
      <c r="A151" s="46" t="s">
        <v>202</v>
      </c>
      <c r="B151" s="34" t="s">
        <v>203</v>
      </c>
      <c r="C151" s="41">
        <f>C152</f>
        <v>0</v>
      </c>
      <c r="D151" s="41"/>
      <c r="E151" s="51"/>
    </row>
    <row r="152" spans="1:5" ht="36.75" hidden="1" customHeight="1" x14ac:dyDescent="0.3">
      <c r="A152" s="46" t="s">
        <v>204</v>
      </c>
      <c r="B152" s="34" t="s">
        <v>205</v>
      </c>
      <c r="C152" s="41"/>
      <c r="D152" s="41"/>
      <c r="E152" s="51"/>
    </row>
    <row r="153" spans="1:5" ht="17.25" customHeight="1" x14ac:dyDescent="0.3">
      <c r="A153" s="35" t="s">
        <v>159</v>
      </c>
      <c r="B153" s="36" t="s">
        <v>26</v>
      </c>
      <c r="C153" s="37">
        <f>C154+C209</f>
        <v>539677596.26999998</v>
      </c>
      <c r="D153" s="37">
        <f t="shared" ref="D153:E153" si="14">D154</f>
        <v>525478040.63999999</v>
      </c>
      <c r="E153" s="37">
        <f t="shared" si="14"/>
        <v>609041266.86999989</v>
      </c>
    </row>
    <row r="154" spans="1:5" ht="47.25" x14ac:dyDescent="0.3">
      <c r="A154" s="35" t="s">
        <v>160</v>
      </c>
      <c r="B154" s="36" t="s">
        <v>27</v>
      </c>
      <c r="C154" s="37">
        <f>C155+C160+C187+C198</f>
        <v>539677596.26999998</v>
      </c>
      <c r="D154" s="37">
        <f>SUM(D155+D160+D187+D198)</f>
        <v>525478040.63999999</v>
      </c>
      <c r="E154" s="37">
        <f>SUM(E155+E160+E187+E198)</f>
        <v>609041266.86999989</v>
      </c>
    </row>
    <row r="155" spans="1:5" ht="31.5" x14ac:dyDescent="0.3">
      <c r="A155" s="38" t="s">
        <v>179</v>
      </c>
      <c r="B155" s="39" t="s">
        <v>79</v>
      </c>
      <c r="C155" s="41">
        <f>C156+C158</f>
        <v>33766800</v>
      </c>
      <c r="D155" s="41">
        <f>D156+D158</f>
        <v>32663000</v>
      </c>
      <c r="E155" s="41">
        <f>E156+E158</f>
        <v>35774000</v>
      </c>
    </row>
    <row r="156" spans="1:5" ht="24" customHeight="1" x14ac:dyDescent="0.3">
      <c r="A156" s="38" t="s">
        <v>178</v>
      </c>
      <c r="B156" s="39" t="s">
        <v>80</v>
      </c>
      <c r="C156" s="41">
        <f>C157</f>
        <v>12096000</v>
      </c>
      <c r="D156" s="41">
        <f>D157</f>
        <v>12017000</v>
      </c>
      <c r="E156" s="41">
        <f>E157</f>
        <v>15128000</v>
      </c>
    </row>
    <row r="157" spans="1:5" ht="47.25" x14ac:dyDescent="0.3">
      <c r="A157" s="38" t="s">
        <v>177</v>
      </c>
      <c r="B157" s="39" t="s">
        <v>212</v>
      </c>
      <c r="C157" s="41">
        <v>12096000</v>
      </c>
      <c r="D157" s="40">
        <v>12017000</v>
      </c>
      <c r="E157" s="42">
        <v>15128000</v>
      </c>
    </row>
    <row r="158" spans="1:5" ht="31.5" x14ac:dyDescent="0.3">
      <c r="A158" s="38" t="s">
        <v>176</v>
      </c>
      <c r="B158" s="39" t="s">
        <v>81</v>
      </c>
      <c r="C158" s="41">
        <f>C159</f>
        <v>21670800</v>
      </c>
      <c r="D158" s="41">
        <f>D159</f>
        <v>20646000</v>
      </c>
      <c r="E158" s="41">
        <f>E159</f>
        <v>20646000</v>
      </c>
    </row>
    <row r="159" spans="1:5" ht="35.25" customHeight="1" x14ac:dyDescent="0.3">
      <c r="A159" s="38" t="s">
        <v>175</v>
      </c>
      <c r="B159" s="39" t="s">
        <v>82</v>
      </c>
      <c r="C159" s="41">
        <v>21670800</v>
      </c>
      <c r="D159" s="40">
        <v>20646000</v>
      </c>
      <c r="E159" s="42">
        <v>20646000</v>
      </c>
    </row>
    <row r="160" spans="1:5" ht="33.75" customHeight="1" x14ac:dyDescent="0.3">
      <c r="A160" s="46" t="s">
        <v>174</v>
      </c>
      <c r="B160" s="34" t="s">
        <v>61</v>
      </c>
      <c r="C160" s="41">
        <f>C161+C163+C165+C167+C169+C171+C173+C175+C177+C179+C181+C183+C185</f>
        <v>61728069.890000001</v>
      </c>
      <c r="D160" s="41">
        <f t="shared" ref="D160:E160" si="15">D161+D163+D165+D167+D169+D171+D173+D175+D177+D179+D181+D183+D185</f>
        <v>42626841.329999998</v>
      </c>
      <c r="E160" s="41">
        <f t="shared" si="15"/>
        <v>122635857.63000001</v>
      </c>
    </row>
    <row r="161" spans="1:5" ht="32.25" hidden="1" customHeight="1" x14ac:dyDescent="0.3">
      <c r="A161" s="46" t="s">
        <v>67</v>
      </c>
      <c r="B161" s="34" t="s">
        <v>69</v>
      </c>
      <c r="C161" s="41">
        <f>C162</f>
        <v>0</v>
      </c>
      <c r="D161" s="41">
        <f>D162</f>
        <v>0</v>
      </c>
      <c r="E161" s="42"/>
    </row>
    <row r="162" spans="1:5" ht="33.75" hidden="1" customHeight="1" x14ac:dyDescent="0.3">
      <c r="A162" s="46" t="s">
        <v>66</v>
      </c>
      <c r="B162" s="34" t="s">
        <v>68</v>
      </c>
      <c r="C162" s="41"/>
      <c r="D162" s="41">
        <v>0</v>
      </c>
      <c r="E162" s="42"/>
    </row>
    <row r="163" spans="1:5" ht="39" hidden="1" customHeight="1" x14ac:dyDescent="0.3">
      <c r="A163" s="46" t="s">
        <v>86</v>
      </c>
      <c r="B163" s="34" t="s">
        <v>71</v>
      </c>
      <c r="C163" s="41">
        <f>C164</f>
        <v>0</v>
      </c>
      <c r="D163" s="41">
        <f>D164</f>
        <v>0</v>
      </c>
      <c r="E163" s="42"/>
    </row>
    <row r="164" spans="1:5" ht="39" hidden="1" customHeight="1" x14ac:dyDescent="0.3">
      <c r="A164" s="46" t="s">
        <v>85</v>
      </c>
      <c r="B164" s="34" t="s">
        <v>70</v>
      </c>
      <c r="C164" s="41"/>
      <c r="D164" s="41"/>
      <c r="E164" s="42"/>
    </row>
    <row r="165" spans="1:5" ht="31.5" hidden="1" x14ac:dyDescent="0.3">
      <c r="A165" s="46" t="s">
        <v>183</v>
      </c>
      <c r="B165" s="34" t="s">
        <v>181</v>
      </c>
      <c r="C165" s="41">
        <f>C166</f>
        <v>0</v>
      </c>
      <c r="D165" s="41">
        <f>D166</f>
        <v>0</v>
      </c>
      <c r="E165" s="41">
        <f>E166</f>
        <v>0</v>
      </c>
    </row>
    <row r="166" spans="1:5" ht="48.75" hidden="1" customHeight="1" x14ac:dyDescent="0.3">
      <c r="A166" s="46" t="s">
        <v>182</v>
      </c>
      <c r="B166" s="34" t="s">
        <v>83</v>
      </c>
      <c r="C166" s="41"/>
      <c r="D166" s="41">
        <v>0</v>
      </c>
      <c r="E166" s="42"/>
    </row>
    <row r="167" spans="1:5" ht="83.25" hidden="1" customHeight="1" x14ac:dyDescent="0.3">
      <c r="A167" s="46" t="s">
        <v>322</v>
      </c>
      <c r="B167" s="55" t="s">
        <v>323</v>
      </c>
      <c r="C167" s="41">
        <f>C168</f>
        <v>0</v>
      </c>
      <c r="D167" s="41">
        <f t="shared" ref="D167:E167" si="16">D168</f>
        <v>0</v>
      </c>
      <c r="E167" s="41">
        <f t="shared" si="16"/>
        <v>0</v>
      </c>
    </row>
    <row r="168" spans="1:5" ht="96" hidden="1" customHeight="1" x14ac:dyDescent="0.3">
      <c r="A168" s="46" t="s">
        <v>321</v>
      </c>
      <c r="B168" s="55" t="s">
        <v>320</v>
      </c>
      <c r="C168" s="41"/>
      <c r="D168" s="41"/>
      <c r="E168" s="51"/>
    </row>
    <row r="169" spans="1:5" ht="36" customHeight="1" x14ac:dyDescent="0.3">
      <c r="A169" s="52" t="s">
        <v>336</v>
      </c>
      <c r="B169" s="34" t="s">
        <v>339</v>
      </c>
      <c r="C169" s="41">
        <f>C170</f>
        <v>31322891</v>
      </c>
      <c r="D169" s="41">
        <f t="shared" ref="D169:E169" si="17">D170</f>
        <v>0</v>
      </c>
      <c r="E169" s="41">
        <f t="shared" si="17"/>
        <v>0</v>
      </c>
    </row>
    <row r="170" spans="1:5" ht="49.5" customHeight="1" x14ac:dyDescent="0.3">
      <c r="A170" s="52" t="s">
        <v>337</v>
      </c>
      <c r="B170" s="34" t="s">
        <v>338</v>
      </c>
      <c r="C170" s="41">
        <v>31322891</v>
      </c>
      <c r="D170" s="41"/>
      <c r="E170" s="51"/>
    </row>
    <row r="171" spans="1:5" ht="67.5" customHeight="1" x14ac:dyDescent="0.3">
      <c r="A171" s="52" t="s">
        <v>267</v>
      </c>
      <c r="B171" s="34" t="s">
        <v>268</v>
      </c>
      <c r="C171" s="41">
        <f>C172</f>
        <v>15780969.890000001</v>
      </c>
      <c r="D171" s="41">
        <f t="shared" ref="D171:E171" si="18">D172</f>
        <v>14047067.869999999</v>
      </c>
      <c r="E171" s="41">
        <f t="shared" si="18"/>
        <v>13426284.48</v>
      </c>
    </row>
    <row r="172" spans="1:5" ht="66" customHeight="1" x14ac:dyDescent="0.3">
      <c r="A172" s="52" t="s">
        <v>269</v>
      </c>
      <c r="B172" s="34" t="s">
        <v>270</v>
      </c>
      <c r="C172" s="41">
        <v>15780969.890000001</v>
      </c>
      <c r="D172" s="41">
        <v>14047067.869999999</v>
      </c>
      <c r="E172" s="51">
        <v>13426284.48</v>
      </c>
    </row>
    <row r="173" spans="1:5" ht="51" hidden="1" customHeight="1" x14ac:dyDescent="0.3">
      <c r="A173" s="46" t="s">
        <v>213</v>
      </c>
      <c r="B173" s="34" t="s">
        <v>96</v>
      </c>
      <c r="C173" s="41">
        <f>C174</f>
        <v>0</v>
      </c>
      <c r="D173" s="41">
        <f t="shared" ref="D173:E173" si="19">D174</f>
        <v>0</v>
      </c>
      <c r="E173" s="41">
        <f t="shared" si="19"/>
        <v>0</v>
      </c>
    </row>
    <row r="174" spans="1:5" ht="64.5" hidden="1" customHeight="1" x14ac:dyDescent="0.3">
      <c r="A174" s="46" t="s">
        <v>214</v>
      </c>
      <c r="B174" s="34" t="s">
        <v>97</v>
      </c>
      <c r="C174" s="41"/>
      <c r="D174" s="41"/>
      <c r="E174" s="42"/>
    </row>
    <row r="175" spans="1:5" ht="33.75" customHeight="1" x14ac:dyDescent="0.3">
      <c r="A175" s="46" t="s">
        <v>188</v>
      </c>
      <c r="B175" s="34" t="s">
        <v>101</v>
      </c>
      <c r="C175" s="41">
        <f>C176</f>
        <v>5034690</v>
      </c>
      <c r="D175" s="41">
        <f>D176</f>
        <v>5034690</v>
      </c>
      <c r="E175" s="41">
        <f>E176</f>
        <v>5034690</v>
      </c>
    </row>
    <row r="176" spans="1:5" ht="36.75" customHeight="1" x14ac:dyDescent="0.3">
      <c r="A176" s="46" t="s">
        <v>189</v>
      </c>
      <c r="B176" s="34" t="s">
        <v>102</v>
      </c>
      <c r="C176" s="41">
        <v>5034690</v>
      </c>
      <c r="D176" s="41">
        <v>5034690</v>
      </c>
      <c r="E176" s="41">
        <v>5034690</v>
      </c>
    </row>
    <row r="177" spans="1:6" ht="33.75" customHeight="1" x14ac:dyDescent="0.3">
      <c r="A177" s="46" t="s">
        <v>295</v>
      </c>
      <c r="B177" s="34" t="s">
        <v>297</v>
      </c>
      <c r="C177" s="41">
        <f>C178</f>
        <v>884248</v>
      </c>
      <c r="D177" s="41">
        <f t="shared" ref="D177:E177" si="20">D178</f>
        <v>0</v>
      </c>
      <c r="E177" s="41">
        <f t="shared" si="20"/>
        <v>0</v>
      </c>
    </row>
    <row r="178" spans="1:6" ht="36.75" customHeight="1" x14ac:dyDescent="0.3">
      <c r="A178" s="46" t="s">
        <v>296</v>
      </c>
      <c r="B178" s="34" t="s">
        <v>298</v>
      </c>
      <c r="C178" s="41">
        <v>884248</v>
      </c>
      <c r="D178" s="41"/>
      <c r="E178" s="41"/>
    </row>
    <row r="179" spans="1:6" ht="21" customHeight="1" x14ac:dyDescent="0.3">
      <c r="A179" s="46" t="s">
        <v>191</v>
      </c>
      <c r="B179" s="34" t="s">
        <v>348</v>
      </c>
      <c r="C179" s="41">
        <f>C180</f>
        <v>118776</v>
      </c>
      <c r="D179" s="41">
        <f>D180</f>
        <v>117652</v>
      </c>
      <c r="E179" s="41">
        <f>E180</f>
        <v>120710</v>
      </c>
    </row>
    <row r="180" spans="1:6" ht="34.5" customHeight="1" x14ac:dyDescent="0.3">
      <c r="A180" s="46" t="s">
        <v>190</v>
      </c>
      <c r="B180" s="34" t="s">
        <v>349</v>
      </c>
      <c r="C180" s="41">
        <v>118776</v>
      </c>
      <c r="D180" s="41">
        <v>117652</v>
      </c>
      <c r="E180" s="41">
        <v>120710</v>
      </c>
    </row>
    <row r="181" spans="1:6" ht="34.5" customHeight="1" x14ac:dyDescent="0.3">
      <c r="A181" s="46" t="s">
        <v>391</v>
      </c>
      <c r="B181" s="34" t="s">
        <v>392</v>
      </c>
      <c r="C181" s="41">
        <f>C182</f>
        <v>0</v>
      </c>
      <c r="D181" s="41">
        <f t="shared" ref="D181:E181" si="21">D182</f>
        <v>15767849.460000001</v>
      </c>
      <c r="E181" s="41">
        <f t="shared" si="21"/>
        <v>96138602.150000006</v>
      </c>
    </row>
    <row r="182" spans="1:6" ht="34.5" customHeight="1" x14ac:dyDescent="0.3">
      <c r="A182" s="46" t="s">
        <v>389</v>
      </c>
      <c r="B182" s="34" t="s">
        <v>390</v>
      </c>
      <c r="C182" s="41">
        <v>0</v>
      </c>
      <c r="D182" s="41">
        <v>15767849.460000001</v>
      </c>
      <c r="E182" s="41">
        <v>96138602.150000006</v>
      </c>
    </row>
    <row r="183" spans="1:6" ht="34.5" hidden="1" customHeight="1" x14ac:dyDescent="0.3">
      <c r="A183" s="52" t="s">
        <v>354</v>
      </c>
      <c r="B183" s="34" t="s">
        <v>353</v>
      </c>
      <c r="C183" s="41">
        <f>C184</f>
        <v>0</v>
      </c>
      <c r="D183" s="41"/>
      <c r="E183" s="41"/>
    </row>
    <row r="184" spans="1:6" ht="51" hidden="1" customHeight="1" x14ac:dyDescent="0.3">
      <c r="A184" s="52" t="s">
        <v>352</v>
      </c>
      <c r="B184" s="34" t="s">
        <v>355</v>
      </c>
      <c r="C184" s="41">
        <v>0</v>
      </c>
      <c r="D184" s="41"/>
      <c r="E184" s="41"/>
    </row>
    <row r="185" spans="1:6" ht="16.5" customHeight="1" x14ac:dyDescent="0.3">
      <c r="A185" s="52" t="s">
        <v>216</v>
      </c>
      <c r="B185" s="34" t="s">
        <v>62</v>
      </c>
      <c r="C185" s="41">
        <f>C186</f>
        <v>8586495</v>
      </c>
      <c r="D185" s="41">
        <f>D186</f>
        <v>7659582</v>
      </c>
      <c r="E185" s="41">
        <f>E186</f>
        <v>7915571</v>
      </c>
    </row>
    <row r="186" spans="1:6" ht="17.25" customHeight="1" x14ac:dyDescent="0.3">
      <c r="A186" s="52" t="s">
        <v>215</v>
      </c>
      <c r="B186" s="34" t="s">
        <v>63</v>
      </c>
      <c r="C186" s="41">
        <v>8586495</v>
      </c>
      <c r="D186" s="41">
        <v>7659582</v>
      </c>
      <c r="E186" s="42">
        <v>7915571</v>
      </c>
    </row>
    <row r="187" spans="1:6" s="23" customFormat="1" ht="35.25" customHeight="1" x14ac:dyDescent="0.3">
      <c r="A187" s="56" t="s">
        <v>173</v>
      </c>
      <c r="B187" s="33" t="s">
        <v>74</v>
      </c>
      <c r="C187" s="57">
        <f>C188+C190+C192+C194+C196</f>
        <v>397552368.35000002</v>
      </c>
      <c r="D187" s="57">
        <f>D188+D190+D192+D194+D196</f>
        <v>403245361.27999997</v>
      </c>
      <c r="E187" s="57">
        <f>E188+E190+E192+E194+E196</f>
        <v>403688571.20999998</v>
      </c>
      <c r="F187" s="22"/>
    </row>
    <row r="188" spans="1:6" s="23" customFormat="1" ht="35.25" customHeight="1" x14ac:dyDescent="0.3">
      <c r="A188" s="56" t="s">
        <v>172</v>
      </c>
      <c r="B188" s="33" t="s">
        <v>57</v>
      </c>
      <c r="C188" s="57">
        <f>C189</f>
        <v>395020616.35000002</v>
      </c>
      <c r="D188" s="57">
        <f t="shared" ref="D188:E188" si="22">D189</f>
        <v>400648581.27999997</v>
      </c>
      <c r="E188" s="57">
        <f t="shared" si="22"/>
        <v>401157204.20999998</v>
      </c>
      <c r="F188" s="22"/>
    </row>
    <row r="189" spans="1:6" s="23" customFormat="1" ht="31.5" x14ac:dyDescent="0.3">
      <c r="A189" s="56" t="s">
        <v>171</v>
      </c>
      <c r="B189" s="33" t="s">
        <v>84</v>
      </c>
      <c r="C189" s="57">
        <v>395020616.35000002</v>
      </c>
      <c r="D189" s="57">
        <v>400648581.27999997</v>
      </c>
      <c r="E189" s="57">
        <v>401157204.20999998</v>
      </c>
      <c r="F189" s="22"/>
    </row>
    <row r="190" spans="1:6" s="23" customFormat="1" ht="77.25" customHeight="1" x14ac:dyDescent="0.3">
      <c r="A190" s="56" t="s">
        <v>170</v>
      </c>
      <c r="B190" s="33" t="s">
        <v>72</v>
      </c>
      <c r="C190" s="57">
        <f>C191</f>
        <v>2393066</v>
      </c>
      <c r="D190" s="57">
        <f>D191</f>
        <v>2393066</v>
      </c>
      <c r="E190" s="57">
        <f>E191</f>
        <v>2393066</v>
      </c>
      <c r="F190" s="22"/>
    </row>
    <row r="191" spans="1:6" s="23" customFormat="1" ht="81" customHeight="1" x14ac:dyDescent="0.3">
      <c r="A191" s="56" t="s">
        <v>169</v>
      </c>
      <c r="B191" s="33" t="s">
        <v>73</v>
      </c>
      <c r="C191" s="57">
        <v>2393066</v>
      </c>
      <c r="D191" s="57">
        <v>2393066</v>
      </c>
      <c r="E191" s="57">
        <v>2393066</v>
      </c>
      <c r="F191" s="22"/>
    </row>
    <row r="192" spans="1:6" s="23" customFormat="1" ht="68.25" customHeight="1" x14ac:dyDescent="0.3">
      <c r="A192" s="56" t="s">
        <v>168</v>
      </c>
      <c r="B192" s="33" t="s">
        <v>382</v>
      </c>
      <c r="C192" s="57">
        <f>C193</f>
        <v>130000</v>
      </c>
      <c r="D192" s="57">
        <f t="shared" ref="D192:E192" si="23">D193</f>
        <v>130000</v>
      </c>
      <c r="E192" s="57">
        <f t="shared" si="23"/>
        <v>130000</v>
      </c>
      <c r="F192" s="22"/>
    </row>
    <row r="193" spans="1:6" s="23" customFormat="1" ht="65.25" customHeight="1" x14ac:dyDescent="0.3">
      <c r="A193" s="56" t="s">
        <v>167</v>
      </c>
      <c r="B193" s="33" t="s">
        <v>381</v>
      </c>
      <c r="C193" s="57">
        <v>130000</v>
      </c>
      <c r="D193" s="57">
        <v>130000</v>
      </c>
      <c r="E193" s="57">
        <v>130000</v>
      </c>
      <c r="F193" s="22"/>
    </row>
    <row r="194" spans="1:6" s="23" customFormat="1" ht="49.5" hidden="1" customHeight="1" x14ac:dyDescent="0.3">
      <c r="A194" s="59" t="s">
        <v>166</v>
      </c>
      <c r="B194" s="33" t="s">
        <v>288</v>
      </c>
      <c r="C194" s="57">
        <f>C195</f>
        <v>0</v>
      </c>
      <c r="D194" s="57">
        <f>D195</f>
        <v>0</v>
      </c>
      <c r="E194" s="57">
        <f>E195</f>
        <v>0</v>
      </c>
      <c r="F194" s="22"/>
    </row>
    <row r="195" spans="1:6" s="23" customFormat="1" ht="53.25" hidden="1" customHeight="1" x14ac:dyDescent="0.3">
      <c r="A195" s="56" t="s">
        <v>180</v>
      </c>
      <c r="B195" s="33" t="s">
        <v>287</v>
      </c>
      <c r="C195" s="57"/>
      <c r="D195" s="57"/>
      <c r="E195" s="58"/>
      <c r="F195" s="22"/>
    </row>
    <row r="196" spans="1:6" s="23" customFormat="1" ht="65.25" customHeight="1" x14ac:dyDescent="0.3">
      <c r="A196" s="59" t="s">
        <v>165</v>
      </c>
      <c r="B196" s="33" t="s">
        <v>98</v>
      </c>
      <c r="C196" s="57">
        <f>C197</f>
        <v>8686</v>
      </c>
      <c r="D196" s="57">
        <f>D197</f>
        <v>73714</v>
      </c>
      <c r="E196" s="57">
        <f>E197</f>
        <v>8301</v>
      </c>
      <c r="F196" s="22"/>
    </row>
    <row r="197" spans="1:6" s="23" customFormat="1" ht="64.5" customHeight="1" x14ac:dyDescent="0.3">
      <c r="A197" s="59" t="s">
        <v>164</v>
      </c>
      <c r="B197" s="33" t="s">
        <v>99</v>
      </c>
      <c r="C197" s="57">
        <v>8686</v>
      </c>
      <c r="D197" s="57">
        <v>73714</v>
      </c>
      <c r="E197" s="58">
        <v>8301</v>
      </c>
      <c r="F197" s="22"/>
    </row>
    <row r="198" spans="1:6" s="23" customFormat="1" x14ac:dyDescent="0.3">
      <c r="A198" s="56" t="s">
        <v>163</v>
      </c>
      <c r="B198" s="33" t="s">
        <v>58</v>
      </c>
      <c r="C198" s="57">
        <f>C199+C201+C203+C205+C207</f>
        <v>46630358.030000001</v>
      </c>
      <c r="D198" s="57">
        <f t="shared" ref="D198:E198" si="24">D199+D201+D203+D205+D207</f>
        <v>46942838.030000001</v>
      </c>
      <c r="E198" s="57">
        <f t="shared" si="24"/>
        <v>46942838.030000001</v>
      </c>
      <c r="F198" s="22"/>
    </row>
    <row r="199" spans="1:6" s="23" customFormat="1" ht="63" customHeight="1" x14ac:dyDescent="0.3">
      <c r="A199" s="56" t="s">
        <v>162</v>
      </c>
      <c r="B199" s="33" t="s">
        <v>59</v>
      </c>
      <c r="C199" s="57">
        <f>C200</f>
        <v>11963563</v>
      </c>
      <c r="D199" s="57">
        <f>D200</f>
        <v>11963563</v>
      </c>
      <c r="E199" s="57">
        <f>E200</f>
        <v>11963563</v>
      </c>
      <c r="F199" s="22"/>
    </row>
    <row r="200" spans="1:6" s="23" customFormat="1" ht="78.75" customHeight="1" x14ac:dyDescent="0.3">
      <c r="A200" s="56" t="s">
        <v>161</v>
      </c>
      <c r="B200" s="33" t="s">
        <v>60</v>
      </c>
      <c r="C200" s="57">
        <v>11963563</v>
      </c>
      <c r="D200" s="57">
        <v>11963563</v>
      </c>
      <c r="E200" s="57">
        <v>11963563</v>
      </c>
      <c r="F200" s="22"/>
    </row>
    <row r="201" spans="1:6" s="23" customFormat="1" ht="143.25" customHeight="1" x14ac:dyDescent="0.3">
      <c r="A201" s="56" t="s">
        <v>393</v>
      </c>
      <c r="B201" s="33" t="s">
        <v>395</v>
      </c>
      <c r="C201" s="57">
        <f>C202</f>
        <v>1328040</v>
      </c>
      <c r="D201" s="57">
        <f t="shared" ref="D201:E201" si="25">D202</f>
        <v>1328040</v>
      </c>
      <c r="E201" s="57">
        <f t="shared" si="25"/>
        <v>1328040</v>
      </c>
      <c r="F201" s="22"/>
    </row>
    <row r="202" spans="1:6" s="23" customFormat="1" ht="143.25" customHeight="1" x14ac:dyDescent="0.3">
      <c r="A202" s="56" t="s">
        <v>394</v>
      </c>
      <c r="B202" s="33" t="s">
        <v>396</v>
      </c>
      <c r="C202" s="57">
        <v>1328040</v>
      </c>
      <c r="D202" s="57">
        <v>1328040</v>
      </c>
      <c r="E202" s="57">
        <v>1328040</v>
      </c>
      <c r="F202" s="22"/>
    </row>
    <row r="203" spans="1:6" s="23" customFormat="1" ht="78.75" customHeight="1" x14ac:dyDescent="0.3">
      <c r="A203" s="56" t="s">
        <v>299</v>
      </c>
      <c r="B203" s="33" t="s">
        <v>347</v>
      </c>
      <c r="C203" s="57">
        <f>C204</f>
        <v>2559475.0299999998</v>
      </c>
      <c r="D203" s="57">
        <f t="shared" ref="D203:E203" si="26">D204</f>
        <v>2559475.0299999998</v>
      </c>
      <c r="E203" s="57">
        <f t="shared" si="26"/>
        <v>2559475.0299999998</v>
      </c>
      <c r="F203" s="22"/>
    </row>
    <row r="204" spans="1:6" s="23" customFormat="1" ht="77.25" customHeight="1" x14ac:dyDescent="0.3">
      <c r="A204" s="56" t="s">
        <v>300</v>
      </c>
      <c r="B204" s="33" t="s">
        <v>301</v>
      </c>
      <c r="C204" s="57">
        <v>2559475.0299999998</v>
      </c>
      <c r="D204" s="57">
        <v>2559475.0299999998</v>
      </c>
      <c r="E204" s="57">
        <v>2559475.0299999998</v>
      </c>
      <c r="F204" s="22"/>
    </row>
    <row r="205" spans="1:6" s="23" customFormat="1" ht="112.5" customHeight="1" x14ac:dyDescent="0.3">
      <c r="A205" s="56" t="s">
        <v>264</v>
      </c>
      <c r="B205" s="33" t="s">
        <v>345</v>
      </c>
      <c r="C205" s="57">
        <f>C206</f>
        <v>30779280</v>
      </c>
      <c r="D205" s="57">
        <f t="shared" ref="D205:E205" si="27">D206</f>
        <v>31091760</v>
      </c>
      <c r="E205" s="57">
        <f t="shared" si="27"/>
        <v>31091760</v>
      </c>
      <c r="F205" s="22"/>
    </row>
    <row r="206" spans="1:6" s="23" customFormat="1" ht="127.5" customHeight="1" x14ac:dyDescent="0.3">
      <c r="A206" s="56" t="s">
        <v>265</v>
      </c>
      <c r="B206" s="33" t="s">
        <v>346</v>
      </c>
      <c r="C206" s="57">
        <v>30779280</v>
      </c>
      <c r="D206" s="57">
        <v>31091760</v>
      </c>
      <c r="E206" s="58">
        <v>31091760</v>
      </c>
      <c r="F206" s="22"/>
    </row>
    <row r="207" spans="1:6" s="23" customFormat="1" ht="18.75" hidden="1" customHeight="1" x14ac:dyDescent="0.3">
      <c r="A207" s="56" t="s">
        <v>331</v>
      </c>
      <c r="B207" s="33" t="s">
        <v>332</v>
      </c>
      <c r="C207" s="57">
        <f>C208</f>
        <v>0</v>
      </c>
      <c r="D207" s="57"/>
      <c r="E207" s="58"/>
      <c r="F207" s="22"/>
    </row>
    <row r="208" spans="1:6" s="23" customFormat="1" ht="33" hidden="1" customHeight="1" x14ac:dyDescent="0.3">
      <c r="A208" s="56" t="s">
        <v>333</v>
      </c>
      <c r="B208" s="33" t="s">
        <v>334</v>
      </c>
      <c r="C208" s="57"/>
      <c r="D208" s="57"/>
      <c r="E208" s="58"/>
      <c r="F208" s="22"/>
    </row>
    <row r="209" spans="1:8" s="23" customFormat="1" ht="48.75" hidden="1" customHeight="1" x14ac:dyDescent="0.3">
      <c r="A209" s="56" t="s">
        <v>360</v>
      </c>
      <c r="B209" s="33" t="s">
        <v>361</v>
      </c>
      <c r="C209" s="57">
        <f>C210</f>
        <v>0</v>
      </c>
      <c r="D209" s="57"/>
      <c r="E209" s="58"/>
      <c r="F209" s="22"/>
    </row>
    <row r="210" spans="1:8" s="23" customFormat="1" ht="50.25" hidden="1" customHeight="1" x14ac:dyDescent="0.3">
      <c r="A210" s="56" t="s">
        <v>362</v>
      </c>
      <c r="B210" s="33" t="s">
        <v>363</v>
      </c>
      <c r="C210" s="57">
        <f>C211</f>
        <v>0</v>
      </c>
      <c r="D210" s="57"/>
      <c r="E210" s="58"/>
      <c r="F210" s="22"/>
    </row>
    <row r="211" spans="1:8" s="23" customFormat="1" ht="60" hidden="1" customHeight="1" x14ac:dyDescent="0.3">
      <c r="A211" s="56" t="s">
        <v>364</v>
      </c>
      <c r="B211" s="33" t="s">
        <v>365</v>
      </c>
      <c r="C211" s="57"/>
      <c r="D211" s="57"/>
      <c r="E211" s="58"/>
      <c r="F211" s="22"/>
    </row>
    <row r="212" spans="1:8" s="26" customFormat="1" x14ac:dyDescent="0.3">
      <c r="A212" s="60"/>
      <c r="B212" s="61" t="s">
        <v>29</v>
      </c>
      <c r="C212" s="62">
        <f>SUM(C21+C153)</f>
        <v>871561896.26999998</v>
      </c>
      <c r="D212" s="63">
        <f>SUM(D21+D153)</f>
        <v>821688340.63999999</v>
      </c>
      <c r="E212" s="63">
        <f>SUM(E21+E153)</f>
        <v>871356566.86999989</v>
      </c>
      <c r="F212" s="24"/>
      <c r="G212" s="25"/>
      <c r="H212" s="25"/>
    </row>
    <row r="213" spans="1:8" s="23" customFormat="1" x14ac:dyDescent="0.3">
      <c r="A213" s="27"/>
      <c r="B213" s="28"/>
      <c r="C213" s="65"/>
      <c r="D213" s="66"/>
      <c r="E213" s="66"/>
      <c r="F213" s="22"/>
    </row>
    <row r="214" spans="1:8" x14ac:dyDescent="0.3">
      <c r="C214" s="67"/>
      <c r="D214" s="67"/>
      <c r="E214" s="67"/>
    </row>
    <row r="215" spans="1:8" x14ac:dyDescent="0.3">
      <c r="C215" s="67"/>
      <c r="D215" s="69"/>
      <c r="E215" s="67"/>
    </row>
    <row r="216" spans="1:8" x14ac:dyDescent="0.3">
      <c r="C216" s="67"/>
      <c r="D216" s="69"/>
      <c r="E216" s="67"/>
    </row>
    <row r="217" spans="1:8" x14ac:dyDescent="0.3">
      <c r="A217" s="74"/>
      <c r="B217" s="74"/>
      <c r="C217" s="68"/>
      <c r="D217" s="68"/>
      <c r="E217" s="68"/>
    </row>
  </sheetData>
  <mergeCells count="13">
    <mergeCell ref="A217:B217"/>
    <mergeCell ref="A17:E17"/>
    <mergeCell ref="A18:E18"/>
    <mergeCell ref="C1:E1"/>
    <mergeCell ref="C2:E2"/>
    <mergeCell ref="C8:E8"/>
    <mergeCell ref="C14:E14"/>
    <mergeCell ref="C10:E10"/>
    <mergeCell ref="C11:F11"/>
    <mergeCell ref="A13:E13"/>
    <mergeCell ref="C5:G5"/>
    <mergeCell ref="C6:G6"/>
    <mergeCell ref="C7:E7"/>
  </mergeCells>
  <printOptions gridLinesSet="0"/>
  <pageMargins left="0.6692913385826772" right="0.19685039370078741" top="0.39370078740157483" bottom="0.39370078740157483" header="0" footer="0"/>
  <pageSetup paperSize="9" scale="63" fitToHeight="0" pageOrder="overThenDown" orientation="portrait" r:id="rId1"/>
  <headerFooter alignWithMargins="0"/>
  <rowBreaks count="8" manualBreakCount="8">
    <brk id="33" max="4" man="1"/>
    <brk id="54" max="4" man="1"/>
    <brk id="76" max="4" man="1"/>
    <brk id="113" max="4" man="1"/>
    <brk id="127" max="4" man="1"/>
    <brk id="142" max="4" man="1"/>
    <brk id="189" max="4" man="1"/>
    <brk id="20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Shushakov</dc:creator>
  <cp:lastModifiedBy>User</cp:lastModifiedBy>
  <cp:lastPrinted>2024-12-04T13:52:53Z</cp:lastPrinted>
  <dcterms:created xsi:type="dcterms:W3CDTF">1999-06-18T11:49:53Z</dcterms:created>
  <dcterms:modified xsi:type="dcterms:W3CDTF">2024-12-04T13:53:20Z</dcterms:modified>
</cp:coreProperties>
</file>